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98B6116F-DA29-4603-8308-8619E3147306}" xr6:coauthVersionLast="47" xr6:coauthVersionMax="47" xr10:uidLastSave="{00000000-0000-0000-0000-000000000000}"/>
  <bookViews>
    <workbookView xWindow="13230" yWindow="-16425" windowWidth="29040" windowHeight="15840" tabRatio="860" activeTab="6" xr2:uid="{00000000-000D-0000-FFFF-FFFF00000000}"/>
  </bookViews>
  <sheets>
    <sheet name="演習の趣旨と利用方法" sheetId="11" r:id="rId1"/>
    <sheet name="A_EXCEL予算実務→" sheetId="15" r:id="rId2"/>
    <sheet name="A①_システム開発本部_入力" sheetId="6" r:id="rId3"/>
    <sheet name="A②_出力" sheetId="16" r:id="rId4"/>
    <sheet name="B_予算会計実務" sheetId="17" r:id="rId5"/>
    <sheet name="B①_システム開発本部入力" sheetId="18" r:id="rId6"/>
    <sheet name="B②_自動予算仕訳" sheetId="19" r:id="rId7"/>
  </sheets>
  <externalReferences>
    <externalReference r:id="rId8"/>
    <externalReference r:id="rId9"/>
  </externalReferences>
  <definedNames>
    <definedName name="_xlnm.Print_Area" localSheetId="2">A①_システム開発本部_入力!$B$1:$T$87</definedName>
    <definedName name="_xlnm.Print_Area" localSheetId="3">A②_出力!$B$1:$T$63</definedName>
    <definedName name="_xlnm.Print_Area" localSheetId="5">B①_システム開発本部入力!$B$1:$U$117</definedName>
    <definedName name="_xlnm.Print_Area" localSheetId="6">B②_自動予算仕訳!$B$1:$U$112</definedName>
    <definedName name="_xlnm.Print_Area" localSheetId="0">演習の趣旨と利用方法!$B$1:$N$11</definedName>
    <definedName name="_xlnm.Print_Titles" localSheetId="2">A①_システム開発本部_入力!$1:$3</definedName>
    <definedName name="_xlnm.Print_Titles" localSheetId="5">B①_システム開発本部入力!$22:$23</definedName>
    <definedName name="_xlnm.Print_Titles" localSheetId="6">B②_自動予算仕訳!$14:$18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S117" i="18" l="1"/>
  <c r="Q117" i="18"/>
  <c r="P117" i="18"/>
  <c r="O117" i="18"/>
  <c r="N117" i="18"/>
  <c r="S115" i="18"/>
  <c r="R115" i="18"/>
  <c r="Q115" i="18"/>
  <c r="P115" i="18"/>
  <c r="O115" i="18"/>
  <c r="N115" i="18"/>
  <c r="O93" i="18"/>
  <c r="S85" i="18"/>
  <c r="S93" i="18" s="1"/>
  <c r="R85" i="18"/>
  <c r="R93" i="18" s="1"/>
  <c r="Q85" i="18"/>
  <c r="Q93" i="18" s="1"/>
  <c r="P85" i="18"/>
  <c r="P93" i="18" s="1"/>
  <c r="O85" i="18"/>
  <c r="N85" i="18"/>
  <c r="N93" i="18" s="1"/>
  <c r="S83" i="18"/>
  <c r="S91" i="18" s="1"/>
  <c r="R83" i="18"/>
  <c r="R91" i="18" s="1"/>
  <c r="Q83" i="18"/>
  <c r="Q91" i="18" s="1"/>
  <c r="P83" i="18"/>
  <c r="P91" i="18" s="1"/>
  <c r="O83" i="18"/>
  <c r="O91" i="18" s="1"/>
  <c r="N83" i="18"/>
  <c r="N91" i="18" s="1"/>
  <c r="N99" i="18" s="1"/>
  <c r="T81" i="18"/>
  <c r="T79" i="18"/>
  <c r="T77" i="18"/>
  <c r="T75" i="18"/>
  <c r="T73" i="18"/>
  <c r="T71" i="18"/>
  <c r="N55" i="18"/>
  <c r="N59" i="18" s="1"/>
  <c r="T53" i="18"/>
  <c r="T51" i="18"/>
  <c r="T49" i="18"/>
  <c r="T47" i="18"/>
  <c r="T43"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T24" i="18"/>
  <c r="O87" i="18" l="1"/>
  <c r="O99" i="18" s="1"/>
  <c r="N63" i="18"/>
  <c r="U30" i="18"/>
  <c r="N103" i="18"/>
  <c r="N107" i="18" s="1"/>
  <c r="N111" i="18" s="1"/>
  <c r="U81" i="18"/>
  <c r="U53" i="18"/>
  <c r="U34" i="18"/>
  <c r="U38" i="18" s="1"/>
  <c r="U73" i="18"/>
  <c r="U77" i="18"/>
  <c r="T85" i="18"/>
  <c r="T55" i="18"/>
  <c r="T36" i="18"/>
  <c r="U49" i="18"/>
  <c r="S38" i="18"/>
  <c r="T26" i="18"/>
  <c r="T38" i="18" s="1"/>
  <c r="O43" i="18"/>
  <c r="O55" i="18" s="1"/>
  <c r="T83" i="18"/>
  <c r="U57" i="18" l="1"/>
  <c r="O103" i="18"/>
  <c r="O107" i="18" s="1"/>
  <c r="O111" i="18" s="1"/>
  <c r="O63" i="18"/>
  <c r="P87" i="18"/>
  <c r="P99" i="18" s="1"/>
  <c r="U85" i="18"/>
  <c r="O59" i="18"/>
  <c r="P43" i="18"/>
  <c r="P55" i="18" s="1"/>
  <c r="P63" i="18" l="1"/>
  <c r="Q87" i="18"/>
  <c r="Q99" i="18" s="1"/>
  <c r="P103" i="18"/>
  <c r="P107" i="18" s="1"/>
  <c r="P111" i="18" s="1"/>
  <c r="P59" i="18"/>
  <c r="Q43" i="18"/>
  <c r="Q55" i="18" s="1"/>
  <c r="Q63" i="18" l="1"/>
  <c r="R87" i="18"/>
  <c r="R99" i="18" s="1"/>
  <c r="Q103" i="18"/>
  <c r="Q107" i="18" s="1"/>
  <c r="Q111" i="18" s="1"/>
  <c r="Q59" i="18"/>
  <c r="R43" i="18"/>
  <c r="R55" i="18" s="1"/>
  <c r="R63" i="18" l="1"/>
  <c r="R103" i="18"/>
  <c r="R107" i="18" s="1"/>
  <c r="R111" i="18" s="1"/>
  <c r="S87" i="18"/>
  <c r="S99" i="18" s="1"/>
  <c r="R59" i="18"/>
  <c r="S43" i="18"/>
  <c r="S55" i="18" s="1"/>
  <c r="N89" i="18" l="1"/>
  <c r="N101" i="18" s="1"/>
  <c r="S63" i="18"/>
  <c r="N105" i="18"/>
  <c r="N109" i="18" s="1"/>
  <c r="N113" i="18" s="1"/>
  <c r="O89" i="18"/>
  <c r="O101" i="18" s="1"/>
  <c r="S103" i="18"/>
  <c r="S107" i="18" s="1"/>
  <c r="S111" i="18" s="1"/>
  <c r="S59" i="18"/>
  <c r="N45" i="18"/>
  <c r="N57" i="18" s="1"/>
  <c r="O105" i="18" l="1"/>
  <c r="O109" i="18" s="1"/>
  <c r="O113" i="18" s="1"/>
  <c r="N65" i="18"/>
  <c r="O45" i="18"/>
  <c r="O57" i="18" s="1"/>
  <c r="O65" i="18" s="1"/>
  <c r="N61" i="18"/>
  <c r="T67" i="18"/>
  <c r="T115" i="18" s="1"/>
  <c r="P89" i="18" l="1"/>
  <c r="P101" i="18" s="1"/>
  <c r="T111" i="18"/>
  <c r="O61" i="18"/>
  <c r="P45" i="18"/>
  <c r="P57" i="18" s="1"/>
  <c r="P65" i="18" l="1"/>
  <c r="Q89" i="18"/>
  <c r="Q101" i="18" s="1"/>
  <c r="P105" i="18"/>
  <c r="P109" i="18" s="1"/>
  <c r="P113" i="18" s="1"/>
  <c r="P61" i="18"/>
  <c r="Q45" i="18"/>
  <c r="Q57" i="18" s="1"/>
  <c r="Q65" i="18" l="1"/>
  <c r="Q105" i="18"/>
  <c r="Q109" i="18" s="1"/>
  <c r="Q113" i="18" s="1"/>
  <c r="R89" i="18"/>
  <c r="R101" i="18" s="1"/>
  <c r="R45" i="18"/>
  <c r="R57" i="18" s="1"/>
  <c r="Q61" i="18"/>
  <c r="R65" i="18" l="1"/>
  <c r="R105" i="18"/>
  <c r="R109" i="18" s="1"/>
  <c r="R113" i="18" s="1"/>
  <c r="R117" i="18" s="1"/>
  <c r="S89" i="18"/>
  <c r="S101" i="18" s="1"/>
  <c r="S45" i="18"/>
  <c r="R61" i="18"/>
  <c r="S105" i="18" l="1"/>
  <c r="S109" i="18" s="1"/>
  <c r="S113" i="18" s="1"/>
  <c r="S57" i="18"/>
  <c r="S65" i="18" s="1"/>
  <c r="T45" i="18"/>
  <c r="T57" i="18" s="1"/>
  <c r="T69" i="18"/>
  <c r="U69" i="18" s="1"/>
  <c r="S61" i="18" l="1"/>
  <c r="T113" i="18"/>
  <c r="T117" i="18" s="1"/>
  <c r="J2" i="18"/>
  <c r="U113" i="18" l="1"/>
  <c r="U117" i="18" s="1"/>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P42" i="16" s="1"/>
  <c r="O30" i="16"/>
  <c r="N30" i="16"/>
  <c r="M30" i="16"/>
  <c r="R28" i="16"/>
  <c r="Q28" i="16"/>
  <c r="P28" i="16"/>
  <c r="O28" i="16"/>
  <c r="N28" i="16"/>
  <c r="M28" i="16"/>
  <c r="R26" i="16"/>
  <c r="R58" i="16" s="1"/>
  <c r="Q26" i="16"/>
  <c r="P26" i="16"/>
  <c r="O26" i="16"/>
  <c r="N26" i="16"/>
  <c r="N58" i="16" s="1"/>
  <c r="M26" i="16"/>
  <c r="R24" i="16"/>
  <c r="R56" i="16" s="1"/>
  <c r="Q24" i="16"/>
  <c r="P24" i="16"/>
  <c r="O24" i="16"/>
  <c r="N24" i="16"/>
  <c r="M24" i="16"/>
  <c r="B5" i="16"/>
  <c r="M2" i="16"/>
  <c r="J2" i="16"/>
  <c r="F7" i="16"/>
  <c r="C7" i="16"/>
  <c r="B7" i="16"/>
  <c r="G3" i="16"/>
  <c r="P40" i="16" l="1"/>
  <c r="P56" i="16"/>
  <c r="S30" i="16"/>
  <c r="M42" i="16"/>
  <c r="N40" i="16"/>
  <c r="R42" i="16"/>
  <c r="S32" i="16"/>
  <c r="R40" i="16"/>
  <c r="N42" i="16"/>
  <c r="Q40" i="16"/>
  <c r="M40" i="16"/>
  <c r="O42" i="16"/>
  <c r="N56" i="16"/>
  <c r="P58" i="16"/>
  <c r="S38" i="16"/>
  <c r="O40" i="16"/>
  <c r="Q42" i="16"/>
  <c r="S36" i="16"/>
  <c r="S34" i="16"/>
  <c r="S28" i="16"/>
  <c r="M58" i="16"/>
  <c r="S26" i="16"/>
  <c r="S24" i="16"/>
  <c r="M56" i="16"/>
  <c r="T38" i="16" l="1"/>
  <c r="T34" i="16"/>
  <c r="T30" i="16"/>
  <c r="Q56" i="16"/>
  <c r="O58" i="16"/>
  <c r="O56" i="16"/>
  <c r="S42" i="16"/>
  <c r="S40" i="16"/>
  <c r="T26" i="16"/>
  <c r="S56" i="16"/>
  <c r="T42" i="16" l="1"/>
  <c r="R87" i="6"/>
  <c r="P87" i="6"/>
  <c r="O87" i="6"/>
  <c r="N87" i="6"/>
  <c r="M87" i="6"/>
  <c r="R85" i="6"/>
  <c r="Q85" i="6"/>
  <c r="P85" i="6"/>
  <c r="O85" i="6"/>
  <c r="N85" i="6"/>
  <c r="M85" i="6"/>
  <c r="R35" i="6" l="1"/>
  <c r="Q35" i="6"/>
  <c r="P35" i="6"/>
  <c r="O35" i="6"/>
  <c r="N35" i="6"/>
  <c r="M35" i="6"/>
  <c r="R33" i="6"/>
  <c r="Q33" i="6"/>
  <c r="P33" i="6"/>
  <c r="O33" i="6"/>
  <c r="N33" i="6"/>
  <c r="M33" i="6"/>
  <c r="R55" i="6"/>
  <c r="Q55" i="6"/>
  <c r="P55" i="6"/>
  <c r="O55" i="6"/>
  <c r="N55" i="6"/>
  <c r="M55" i="6"/>
  <c r="R53" i="6"/>
  <c r="Q53" i="6"/>
  <c r="P53" i="6"/>
  <c r="O53" i="6"/>
  <c r="N53" i="6"/>
  <c r="M53" i="6"/>
  <c r="S51" i="6"/>
  <c r="S49" i="6"/>
  <c r="S47" i="6"/>
  <c r="S45" i="6"/>
  <c r="N61" i="6" l="1"/>
  <c r="Q63" i="6"/>
  <c r="R63" i="6"/>
  <c r="Q61" i="6"/>
  <c r="R61" i="6"/>
  <c r="M63" i="6"/>
  <c r="O61" i="6"/>
  <c r="P63" i="6"/>
  <c r="P61" i="6"/>
  <c r="N63" i="6"/>
  <c r="M61" i="6"/>
  <c r="M69" i="6" s="1"/>
  <c r="O63" i="6"/>
  <c r="S39" i="6"/>
  <c r="S37" i="6"/>
  <c r="S85" i="6" s="1"/>
  <c r="T51" i="6"/>
  <c r="T47" i="6"/>
  <c r="M73" i="6" l="1"/>
  <c r="N57" i="6"/>
  <c r="N69" i="6" s="1"/>
  <c r="T39" i="6"/>
  <c r="M77" i="6" l="1"/>
  <c r="M81" i="6" s="1"/>
  <c r="M44" i="16"/>
  <c r="O57" i="6"/>
  <c r="O69" i="6" s="1"/>
  <c r="N73" i="6"/>
  <c r="S55" i="6"/>
  <c r="S53" i="6"/>
  <c r="N77" i="6" l="1"/>
  <c r="N81" i="6" s="1"/>
  <c r="N44" i="16"/>
  <c r="N48" i="16" s="1"/>
  <c r="N52" i="16" s="1"/>
  <c r="M48" i="16"/>
  <c r="P57" i="6"/>
  <c r="P69" i="6" s="1"/>
  <c r="O73" i="6"/>
  <c r="T55" i="6"/>
  <c r="M52" i="16" l="1"/>
  <c r="O77" i="6"/>
  <c r="O81" i="6" s="1"/>
  <c r="O44" i="16"/>
  <c r="Q57" i="6"/>
  <c r="Q69" i="6" s="1"/>
  <c r="P73" i="6"/>
  <c r="S41" i="6"/>
  <c r="P77" i="6" l="1"/>
  <c r="P81" i="6" s="1"/>
  <c r="P44" i="16"/>
  <c r="P48" i="16" s="1"/>
  <c r="P52" i="16" s="1"/>
  <c r="O48" i="16"/>
  <c r="R57" i="6"/>
  <c r="R69" i="6" s="1"/>
  <c r="Q73" i="6"/>
  <c r="S43" i="6"/>
  <c r="T43" i="6" s="1"/>
  <c r="O52" i="16" l="1"/>
  <c r="Q77" i="6"/>
  <c r="Q81" i="6" s="1"/>
  <c r="Q44" i="16"/>
  <c r="R73" i="6"/>
  <c r="M59" i="6"/>
  <c r="M71" i="6" s="1"/>
  <c r="R77" i="6" l="1"/>
  <c r="R81" i="6" s="1"/>
  <c r="S81" i="6" s="1"/>
  <c r="R44" i="16"/>
  <c r="R48" i="16" s="1"/>
  <c r="R52" i="16" s="1"/>
  <c r="Q48" i="16"/>
  <c r="S44" i="16"/>
  <c r="N59" i="6"/>
  <c r="N71" i="6" s="1"/>
  <c r="M75" i="6"/>
  <c r="Q52" i="16" l="1"/>
  <c r="S52" i="16" s="1"/>
  <c r="S48" i="16"/>
  <c r="M79" i="6"/>
  <c r="M83" i="6" s="1"/>
  <c r="M46" i="16"/>
  <c r="N75" i="6"/>
  <c r="O59" i="6"/>
  <c r="O71" i="6" s="1"/>
  <c r="M50" i="16" l="1"/>
  <c r="N79" i="6"/>
  <c r="N83" i="6" s="1"/>
  <c r="N46" i="16"/>
  <c r="N50" i="16" s="1"/>
  <c r="N54" i="16" s="1"/>
  <c r="P59" i="6"/>
  <c r="P71" i="6" s="1"/>
  <c r="O75" i="6"/>
  <c r="O79" i="6" l="1"/>
  <c r="O83" i="6" s="1"/>
  <c r="O46" i="16"/>
  <c r="O50" i="16" s="1"/>
  <c r="O54" i="16" s="1"/>
  <c r="M54" i="16"/>
  <c r="Q59" i="6"/>
  <c r="Q71" i="6" s="1"/>
  <c r="P75" i="6"/>
  <c r="P79" i="6" l="1"/>
  <c r="P83" i="6" s="1"/>
  <c r="P46" i="16"/>
  <c r="R59" i="6"/>
  <c r="R71" i="6" s="1"/>
  <c r="R75" i="6" s="1"/>
  <c r="Q75" i="6"/>
  <c r="P50" i="16" l="1"/>
  <c r="Q79" i="6"/>
  <c r="Q83" i="6" s="1"/>
  <c r="Q87" i="6" s="1"/>
  <c r="Q46" i="16"/>
  <c r="Q50" i="16" s="1"/>
  <c r="Q54" i="16" s="1"/>
  <c r="Q58" i="16" s="1"/>
  <c r="R79" i="6"/>
  <c r="R83" i="6" s="1"/>
  <c r="S83" i="6" s="1"/>
  <c r="S87" i="6" s="1"/>
  <c r="R46" i="16"/>
  <c r="R50" i="16" s="1"/>
  <c r="R54" i="16" s="1"/>
  <c r="T83" i="6"/>
  <c r="T87" i="6" s="1"/>
  <c r="S46" i="16" l="1"/>
  <c r="T46" i="16" s="1"/>
  <c r="P54" i="16"/>
  <c r="S54" i="16" s="1"/>
  <c r="S50" i="16"/>
  <c r="T50" i="16" s="1"/>
  <c r="S58" i="16" l="1"/>
  <c r="T54" i="16"/>
  <c r="T58" i="16" s="1"/>
</calcChain>
</file>

<file path=xl/sharedStrings.xml><?xml version="1.0" encoding="utf-8"?>
<sst xmlns="http://schemas.openxmlformats.org/spreadsheetml/2006/main" count="1235" uniqueCount="257">
  <si>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</si>
  <si>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</si>
  <si>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</si>
  <si>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</si>
  <si>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</si>
  <si>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</si>
  <si>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</si>
  <si>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</si>
  <si>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</si>
  <si>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</si>
  <si>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</si>
  <si>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</si>
  <si>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</si>
  <si>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</si>
  <si>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</si>
  <si>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</si>
  <si>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</si>
  <si>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</si>
  <si>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</si>
  <si>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</si>
  <si>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</si>
  <si>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</si>
  <si>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</si>
  <si>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</si>
  <si>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</si>
  <si>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</si>
  <si>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</si>
  <si>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</si>
  <si>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</si>
  <si>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</si>
  <si>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</si>
  <si>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</si>
  <si>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</si>
  <si>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</si>
  <si>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</si>
  <si>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</si>
  <si>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</si>
  <si>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</si>
  <si>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</si>
  <si>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</si>
  <si>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</si>
  <si>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</si>
  <si>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</si>
  <si>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</si>
  <si>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</si>
  <si>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</si>
  <si>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</si>
  <si>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</si>
  <si>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</si>
  <si>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</si>
  <si>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</si>
  <si>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</si>
  <si>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</si>
  <si>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</si>
  <si>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</si>
  <si>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</si>
  <si>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</si>
  <si>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</si>
  <si>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</si>
  <si>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</si>
  <si>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</si>
  <si>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</si>
  <si>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</si>
  <si>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</si>
  <si>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</si>
  <si>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</si>
  <si>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</si>
  <si>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</si>
  <si>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</si>
  <si>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</si>
  <si>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</si>
  <si>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</si>
  <si>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</si>
  <si>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</si>
  <si>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</si>
  <si>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</si>
  <si>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</si>
  <si>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</si>
  <si>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</si>
  <si>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</si>
  <si>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</si>
  <si>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</si>
  <si>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</si>
  <si>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</si>
  <si>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</si>
  <si>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</si>
  <si>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</si>
  <si>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</si>
  <si>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</si>
  <si>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</si>
  <si>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</si>
  <si>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</si>
  <si>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</si>
  <si>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</si>
  <si>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</si>
  <si>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</si>
  <si>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</si>
  <si>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</si>
  <si>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</si>
  <si>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</si>
  <si>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</si>
  <si>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</si>
  <si>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</si>
  <si>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</si>
  <si>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</si>
  <si>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</si>
  <si>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</si>
  <si>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</si>
  <si>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</si>
  <si>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</si>
  <si>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</si>
  <si>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</si>
  <si>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</si>
  <si>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</si>
  <si>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</si>
  <si>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</si>
  <si>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</si>
  <si>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</si>
  <si>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</si>
  <si>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</si>
  <si>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</si>
  <si>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</si>
  <si>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</si>
  <si>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</si>
  <si>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</si>
  <si>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</si>
  <si>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</si>
  <si>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</si>
  <si>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</si>
  <si>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</si>
  <si>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</si>
  <si>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</si>
  <si>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</si>
  <si>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</si>
  <si>
    <t>【②予算会計システム】</t>
    <rPh sb="2" eb="4">
      <t>ヨサン</t>
    </rPh>
    <rPh sb="4" eb="6">
      <t>カイケイ</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</si>
  <si>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</si>
  <si>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予算会計システム</t>
    <rPh sb="0" eb="2">
      <t>ヨサン</t>
    </rPh>
    <rPh sb="2" eb="4">
      <t>カイケイ</t>
    </rPh>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</si>
  <si>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</si>
  <si>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</si>
  <si>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会計数値</t>
    <rPh sb="0" eb="4">
      <t>カイケイスウチ</t>
    </rPh>
    <phoneticPr fontId="1"/>
  </si>
  <si>
    <t>非会計数値</t>
    <rPh sb="0" eb="5">
      <t>ヒカイケイスウチ</t>
    </rPh>
    <phoneticPr fontId="1"/>
  </si>
  <si>
    <t>自動予算仕訳（計上）</t>
    <rPh sb="0" eb="2">
      <t>ジドウ</t>
    </rPh>
    <rPh sb="2" eb="4">
      <t>ヨサン</t>
    </rPh>
    <rPh sb="4" eb="6">
      <t>シワケ</t>
    </rPh>
    <rPh sb="7" eb="9">
      <t>ケイジョウ</t>
    </rPh>
    <phoneticPr fontId="1"/>
  </si>
  <si>
    <t>自動予算仕訳（決済）</t>
    <rPh sb="0" eb="2">
      <t>ジドウ</t>
    </rPh>
    <rPh sb="2" eb="4">
      <t>ヨサン</t>
    </rPh>
    <rPh sb="4" eb="6">
      <t>シワケ</t>
    </rPh>
    <rPh sb="7" eb="9">
      <t>ケッサイ</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</si>
  <si>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</si>
  <si>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</si>
  <si>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　／KPI_受注高増加理由</t>
    <rPh sb="6" eb="8">
      <t>ジュチュウ</t>
    </rPh>
    <rPh sb="8" eb="9">
      <t>ダカ</t>
    </rPh>
    <rPh sb="9" eb="11">
      <t>ゾウカ</t>
    </rPh>
    <rPh sb="11" eb="13">
      <t>リユウ</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</si>
  <si>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</si>
  <si>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4/30</t>
    <phoneticPr fontId="1"/>
  </si>
  <si>
    <t>KPI_受注高減少理由</t>
    <rPh sb="4" eb="6">
      <t>ジュチュウ</t>
    </rPh>
    <rPh sb="6" eb="7">
      <t>ダカ</t>
    </rPh>
    <rPh sb="7" eb="9">
      <t>ゲンショウ</t>
    </rPh>
    <rPh sb="9" eb="11">
      <t>リユウ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</si>
  <si>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</si>
  <si>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</si>
  <si>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受注高_月末残高</t>
    <rPh sb="0" eb="2">
      <t>ジュチュウ</t>
    </rPh>
    <rPh sb="2" eb="3">
      <t>ダカ</t>
    </rPh>
    <rPh sb="4" eb="5">
      <t>ツキ</t>
    </rPh>
    <rPh sb="5" eb="6">
      <t>マツ</t>
    </rPh>
    <rPh sb="6" eb="8">
      <t>ザンダカ</t>
    </rPh>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</si>
  <si>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</si>
  <si>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</si>
  <si>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4/30</t>
    <phoneticPr fontId="1"/>
  </si>
  <si>
    <t>　／KPI_総工事原価の増加理由</t>
    <rPh sb="6" eb="7">
      <t>ソウ</t>
    </rPh>
    <rPh sb="7" eb="9">
      <t>コウジ</t>
    </rPh>
    <rPh sb="9" eb="11">
      <t>ゲンカ</t>
    </rPh>
    <rPh sb="12" eb="14">
      <t>ゾウカ</t>
    </rPh>
    <rPh sb="14" eb="16">
      <t>リユウ</t>
    </rPh>
    <phoneticPr fontId="1"/>
  </si>
  <si>
    <t>総工事原価_月次減少高</t>
    <rPh sb="0" eb="3">
      <t>ソウコウジ</t>
    </rPh>
    <rPh sb="3" eb="5">
      <t>ゲンカ</t>
    </rPh>
    <rPh sb="6" eb="8">
      <t>ゲツジ</t>
    </rPh>
    <rPh sb="8" eb="10">
      <t>ゲンショウ</t>
    </rPh>
    <rPh sb="10" eb="11">
      <t>ダカ</t>
    </rPh>
    <phoneticPr fontId="1"/>
  </si>
  <si>
    <t>KPI_総工事原価の減少理由</t>
    <rPh sb="4" eb="7">
      <t>ソウコウジ</t>
    </rPh>
    <rPh sb="7" eb="9">
      <t>ゲンカ</t>
    </rPh>
    <rPh sb="10" eb="12">
      <t>ゲンショウ</t>
    </rPh>
    <rPh sb="12" eb="14">
      <t>リユウ</t>
    </rPh>
    <phoneticPr fontId="1"/>
  </si>
  <si>
    <t>：減額修正⑧</t>
    <rPh sb="1" eb="3">
      <t>ゲンガク</t>
    </rPh>
    <rPh sb="3" eb="5">
      <t>シュウセイ</t>
    </rPh>
    <phoneticPr fontId="1"/>
  </si>
  <si>
    <t>総工事原価_月末残高</t>
    <rPh sb="0" eb="1">
      <t>ソウ</t>
    </rPh>
    <rPh sb="1" eb="3">
      <t>コウジ</t>
    </rPh>
    <rPh sb="3" eb="5">
      <t>ゲンカ</t>
    </rPh>
    <rPh sb="6" eb="7">
      <t>ツキ</t>
    </rPh>
    <rPh sb="7" eb="8">
      <t>マツ</t>
    </rPh>
    <rPh sb="8" eb="10">
      <t>ザンダカ</t>
    </rPh>
    <phoneticPr fontId="1"/>
  </si>
  <si>
    <t>計算科目</t>
    <rPh sb="0" eb="2">
      <t>ケイサン</t>
    </rPh>
    <rPh sb="2" eb="4">
      <t>カモク</t>
    </rPh>
    <phoneticPr fontId="1"/>
  </si>
  <si>
    <t>進捗率</t>
    <rPh sb="0" eb="3">
      <t>シンチョクリツ</t>
    </rPh>
    <phoneticPr fontId="1"/>
  </si>
  <si>
    <t>⑰</t>
    <phoneticPr fontId="1"/>
  </si>
  <si>
    <t>⑱</t>
    <phoneticPr fontId="1"/>
  </si>
  <si>
    <t>⑲</t>
    <phoneticPr fontId="1"/>
  </si>
  <si>
    <t>⑳</t>
    <phoneticPr fontId="1"/>
  </si>
  <si>
    <t xml:space="preserve">第7-3問 </t>
    <rPh sb="0" eb="1">
      <t>ダイ</t>
    </rPh>
    <rPh sb="4" eb="5">
      <t>モン</t>
    </rPh>
    <phoneticPr fontId="1"/>
  </si>
  <si>
    <r>
      <t xml:space="preserve">　予算会計学　解説＆演習編  </t>
    </r>
    <r>
      <rPr>
        <b/>
        <sz val="24"/>
        <color rgb="FFFFFF00"/>
        <rFont val="メイリオ"/>
        <family val="3"/>
        <charset val="128"/>
      </rPr>
      <t>第7-３問　　工事進行基準の場合のPJ別予算作成</t>
    </r>
    <rPh sb="1" eb="6">
      <t>ヨサンカイケイガク</t>
    </rPh>
    <rPh sb="7" eb="9">
      <t>カイセツ</t>
    </rPh>
    <rPh sb="10" eb="13">
      <t>エンシュウヘン</t>
    </rPh>
    <rPh sb="15" eb="16">
      <t>ダイ</t>
    </rPh>
    <rPh sb="19" eb="20">
      <t>モン</t>
    </rPh>
    <phoneticPr fontId="1"/>
  </si>
  <si>
    <t>自動予算仕訳登録</t>
    <rPh sb="0" eb="2">
      <t>ジドウ</t>
    </rPh>
    <rPh sb="2" eb="4">
      <t>ヨサン</t>
    </rPh>
    <rPh sb="4" eb="6">
      <t>シワケ</t>
    </rPh>
    <rPh sb="6" eb="8">
      <t>トウロク</t>
    </rPh>
    <phoneticPr fontId="1"/>
  </si>
  <si>
    <t>期首入力
次月から自動繰越</t>
    <rPh sb="0" eb="2">
      <t>キシュ</t>
    </rPh>
    <rPh sb="2" eb="3">
      <t>ニュウ</t>
    </rPh>
    <rPh sb="3" eb="4">
      <t>チカラ</t>
    </rPh>
    <rPh sb="5" eb="7">
      <t>ジゲツ</t>
    </rPh>
    <rPh sb="9" eb="11">
      <t>ジドウ</t>
    </rPh>
    <rPh sb="11" eb="13">
      <t>クリコシ</t>
    </rPh>
    <phoneticPr fontId="1"/>
  </si>
  <si>
    <t>入力</t>
    <rPh sb="0" eb="1">
      <t>ニュウ</t>
    </rPh>
    <rPh sb="1" eb="2">
      <t>チカラ</t>
    </rPh>
    <phoneticPr fontId="1"/>
  </si>
  <si>
    <t>非会計数値予算仕訳</t>
    <rPh sb="0" eb="5">
      <t>ヒカイケイスウチ</t>
    </rPh>
    <rPh sb="5" eb="7">
      <t>ヨサン</t>
    </rPh>
    <rPh sb="7" eb="9">
      <t>シワケ</t>
    </rPh>
    <phoneticPr fontId="1"/>
  </si>
  <si>
    <t>　　　：新規受注　②</t>
    <rPh sb="4" eb="6">
      <t>シンキ</t>
    </rPh>
    <rPh sb="6" eb="8">
      <t>ジュチュウ</t>
    </rPh>
    <phoneticPr fontId="1"/>
  </si>
  <si>
    <t>　：売上計上⓷</t>
    <rPh sb="2" eb="4">
      <t>ウリアゲ</t>
    </rPh>
    <rPh sb="4" eb="6">
      <t>ケイジョウ</t>
    </rPh>
    <phoneticPr fontId="1"/>
  </si>
  <si>
    <t>①＋②－③＝④</t>
    <phoneticPr fontId="1"/>
  </si>
  <si>
    <t>⓸＝⓹</t>
    <phoneticPr fontId="1"/>
  </si>
  <si>
    <t>／KPI_総工事原価の増加理由</t>
    <rPh sb="5" eb="6">
      <t>ソウ</t>
    </rPh>
    <rPh sb="6" eb="8">
      <t>コウジ</t>
    </rPh>
    <rPh sb="8" eb="10">
      <t>ゲンカ</t>
    </rPh>
    <rPh sb="11" eb="13">
      <t>ゾウカ</t>
    </rPh>
    <rPh sb="13" eb="15">
      <t>リユウ</t>
    </rPh>
    <phoneticPr fontId="1"/>
  </si>
  <si>
    <t>　　　：増加修正　⑦</t>
    <rPh sb="4" eb="6">
      <t>ゾウカ</t>
    </rPh>
    <rPh sb="6" eb="8">
      <t>シュウセイ</t>
    </rPh>
    <phoneticPr fontId="1"/>
  </si>
  <si>
    <t>⓺＋⑦－⑧＝⑨</t>
    <phoneticPr fontId="1"/>
  </si>
  <si>
    <t>⑨÷⓹×100=⑩</t>
    <phoneticPr fontId="1"/>
  </si>
  <si>
    <t>決済条件：翌月振込入金</t>
    <rPh sb="0" eb="2">
      <t>ケッサイ</t>
    </rPh>
    <rPh sb="2" eb="4">
      <t>ジョウケン</t>
    </rPh>
    <rPh sb="5" eb="7">
      <t>ヨクゲツ</t>
    </rPh>
    <rPh sb="7" eb="9">
      <t>フリコミ</t>
    </rPh>
    <rPh sb="9" eb="11">
      <t>ニュウキン</t>
    </rPh>
    <phoneticPr fontId="1"/>
  </si>
  <si>
    <t>決済条件：翌月振込支払</t>
    <rPh sb="0" eb="2">
      <t>ケッサイ</t>
    </rPh>
    <rPh sb="2" eb="4">
      <t>ジョウケン</t>
    </rPh>
    <rPh sb="5" eb="7">
      <t>ヨクゲツ</t>
    </rPh>
    <rPh sb="7" eb="9">
      <t>フリコミ</t>
    </rPh>
    <rPh sb="9" eb="11">
      <t>シハライ</t>
    </rPh>
    <phoneticPr fontId="1"/>
  </si>
  <si>
    <t>集計科目</t>
    <rPh sb="0" eb="4">
      <t>シュウケイカモク</t>
    </rPh>
    <phoneticPr fontId="1"/>
  </si>
  <si>
    <t>⑫入力
⑫×10%=⑫’
⑫＋⑫’＝⑫”</t>
    <rPh sb="1" eb="3">
      <t>ニュウリョク</t>
    </rPh>
    <phoneticPr fontId="1"/>
  </si>
  <si>
    <t>⑬入力</t>
    <rPh sb="1" eb="3">
      <t>ニュウリョク</t>
    </rPh>
    <phoneticPr fontId="1"/>
  </si>
  <si>
    <t>BS未払消費税等⑮’</t>
    <rPh sb="2" eb="4">
      <t>ミハラ</t>
    </rPh>
    <rPh sb="4" eb="7">
      <t>ショウヒゼイ</t>
    </rPh>
    <rPh sb="7" eb="8">
      <t>ナド</t>
    </rPh>
    <phoneticPr fontId="1"/>
  </si>
  <si>
    <t>CRその他経費⑮/BS_未払金⑮”</t>
    <rPh sb="4" eb="5">
      <t>タ</t>
    </rPh>
    <rPh sb="5" eb="7">
      <t>ケイヒ</t>
    </rPh>
    <rPh sb="12" eb="14">
      <t>ミハラ</t>
    </rPh>
    <phoneticPr fontId="1"/>
  </si>
  <si>
    <t>BS未払金⑮”/BS現金預金⑮”</t>
    <rPh sb="2" eb="5">
      <t>ミハライキン</t>
    </rPh>
    <rPh sb="10" eb="12">
      <t>ゲンキン</t>
    </rPh>
    <rPh sb="12" eb="14">
      <t>ヨキン</t>
    </rPh>
    <phoneticPr fontId="1"/>
  </si>
  <si>
    <t>⑬＋⑭＋⑮＝⑯</t>
    <phoneticPr fontId="1"/>
  </si>
  <si>
    <t>⑯＝⑱</t>
    <phoneticPr fontId="1"/>
  </si>
  <si>
    <t>⑰＋⑱－⑲＝⑳</t>
    <phoneticPr fontId="1"/>
  </si>
  <si>
    <t>CR_月次仕掛品
たな卸高増減</t>
    <rPh sb="3" eb="5">
      <t>ゲツジ</t>
    </rPh>
    <rPh sb="5" eb="8">
      <t>シカカリヒン</t>
    </rPh>
    <rPh sb="11" eb="13">
      <t>オロシダカ</t>
    </rPh>
    <rPh sb="13" eb="15">
      <t>ゾウゲン</t>
    </rPh>
    <phoneticPr fontId="1"/>
  </si>
  <si>
    <t>⑳－⑰＝㉑</t>
    <phoneticPr fontId="1"/>
  </si>
  <si>
    <t>㉑</t>
    <phoneticPr fontId="1"/>
  </si>
  <si>
    <t>㉒</t>
    <phoneticPr fontId="1"/>
  </si>
  <si>
    <t>⑯－㉑＝㉒</t>
    <phoneticPr fontId="1"/>
  </si>
  <si>
    <t>㉓</t>
    <phoneticPr fontId="1"/>
  </si>
  <si>
    <t>⑫－㉒＝㉓</t>
    <phoneticPr fontId="1"/>
  </si>
  <si>
    <t>㉔</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</si>
  <si>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10" eb="114">
      <t>ヨサンカイケイ</t>
    </rPh>
    <rPh sb="119" eb="121">
      <t>リヨウ</t>
    </rPh>
    <rPh sb="123" eb="125">
      <t>バアイ</t>
    </rPh>
    <rPh sb="126" eb="130">
      <t>ニュウリョクガメン</t>
    </rPh>
    <rPh sb="131" eb="135">
      <t>ヨサンシワケ</t>
    </rPh>
    <rPh sb="135" eb="137">
      <t>トウロク</t>
    </rPh>
    <rPh sb="138" eb="139">
      <t>シタガ</t>
    </rPh>
    <rPh sb="141" eb="143">
      <t>ヨサン</t>
    </rPh>
    <rPh sb="143" eb="145">
      <t>シワケ</t>
    </rPh>
    <rPh sb="146" eb="148">
      <t>カンセイ</t>
    </rPh>
    <phoneticPr fontId="1"/>
  </si>
  <si>
    <t>集計科目</t>
    <rPh sb="0" eb="4">
      <t>シュウケイカモク</t>
    </rPh>
    <phoneticPr fontId="1"/>
  </si>
  <si>
    <t>(⑲＋⑳)÷⑨×100%=⑪</t>
    <phoneticPr fontId="1"/>
  </si>
  <si>
    <t>⑭入力
⑭×10%=⑭’
⑭＋⑭’＝⑭”</t>
    <rPh sb="1" eb="3">
      <t>ニュウリョク</t>
    </rPh>
    <phoneticPr fontId="1"/>
  </si>
  <si>
    <t>⑮入力
⑮×10%=⑮’
⑮＋⑮’＝⑮”</t>
    <rPh sb="1" eb="3">
      <t>ニュウリョク</t>
    </rPh>
    <phoneticPr fontId="1"/>
  </si>
  <si>
    <t>入力⑲</t>
    <rPh sb="0" eb="2">
      <t>ニュウリョク</t>
    </rPh>
    <phoneticPr fontId="1"/>
  </si>
  <si>
    <t>㉓÷⑫×100=㉔</t>
    <phoneticPr fontId="1"/>
  </si>
  <si>
    <t>：減額修正⑧　－千円</t>
    <rPh sb="1" eb="3">
      <t>ゲンガク</t>
    </rPh>
    <rPh sb="3" eb="5">
      <t>シュウセイ</t>
    </rPh>
    <rPh sb="8" eb="10">
      <t>センエン</t>
    </rPh>
    <phoneticPr fontId="1"/>
  </si>
  <si>
    <t>　　　　/KPI_総工事原価⑧　－千円</t>
    <rPh sb="9" eb="10">
      <t>ソウ</t>
    </rPh>
    <rPh sb="10" eb="12">
      <t>コウジ</t>
    </rPh>
    <rPh sb="12" eb="14">
      <t>ゲンカ</t>
    </rPh>
    <rPh sb="17" eb="19">
      <t>センエン</t>
    </rPh>
    <phoneticPr fontId="1"/>
  </si>
  <si>
    <t>KPI_　　　　　②</t>
    <phoneticPr fontId="1"/>
  </si>
  <si>
    <r>
      <t>　　　　/</t>
    </r>
    <r>
      <rPr>
        <b/>
        <sz val="14"/>
        <color rgb="FFFF0000"/>
        <rFont val="メイリオ"/>
        <family val="3"/>
        <charset val="128"/>
      </rPr>
      <t>KPI_　　　　　③</t>
    </r>
    <phoneticPr fontId="1"/>
  </si>
  <si>
    <r>
      <t>KPI_</t>
    </r>
    <r>
      <rPr>
        <b/>
        <sz val="14"/>
        <color rgb="FFFF0000"/>
        <rFont val="メイリオ"/>
        <family val="3"/>
        <charset val="128"/>
      </rPr>
      <t>　　　　　⑦</t>
    </r>
    <phoneticPr fontId="1"/>
  </si>
  <si>
    <r>
      <t>　　　　/KPI_</t>
    </r>
    <r>
      <rPr>
        <b/>
        <sz val="14"/>
        <color rgb="FFFF0000"/>
        <rFont val="メイリオ"/>
        <family val="3"/>
        <charset val="128"/>
      </rPr>
      <t>　　　　　⑧</t>
    </r>
    <phoneticPr fontId="1"/>
  </si>
  <si>
    <t>BS　　　　⑫”/PL　　　⑫</t>
    <phoneticPr fontId="1"/>
  </si>
  <si>
    <t xml:space="preserve">         BS　　　　　　　⑫’</t>
    <phoneticPr fontId="1"/>
  </si>
  <si>
    <t>BS　　　　⑫”/BS　　　　⑫”</t>
    <phoneticPr fontId="1"/>
  </si>
  <si>
    <t>CR　　　　⑬</t>
    <phoneticPr fontId="1"/>
  </si>
  <si>
    <t>　　　/BS_　　　　　⑬</t>
    <phoneticPr fontId="1"/>
  </si>
  <si>
    <t>CR　　　　⑭/BS_　　　⑭”</t>
    <phoneticPr fontId="1"/>
  </si>
  <si>
    <t>BS　　　　　⑭’</t>
    <phoneticPr fontId="1"/>
  </si>
  <si>
    <t>BS　　　　⑭”/BS　　　　⑭”</t>
    <phoneticPr fontId="1"/>
  </si>
  <si>
    <t>BS　　　　　⑱</t>
    <phoneticPr fontId="1"/>
  </si>
  <si>
    <t xml:space="preserve">  　　　/CR 　　　　　　　⑱</t>
    <phoneticPr fontId="1"/>
  </si>
  <si>
    <t>CR 　　　　　⑲</t>
    <phoneticPr fontId="1"/>
  </si>
  <si>
    <t>　　　　/BS　　　　　　⑲</t>
    <phoneticPr fontId="1"/>
  </si>
  <si>
    <t>　　/</t>
    <phoneticPr fontId="1"/>
  </si>
  <si>
    <t>BS　　　　⑫”　　　　　千円</t>
    <rPh sb="13" eb="15">
      <t>センエン</t>
    </rPh>
    <phoneticPr fontId="1"/>
  </si>
  <si>
    <t>　　　　　/PL　　　　　　⑫　　　千円</t>
    <rPh sb="18" eb="20">
      <t>センエン</t>
    </rPh>
    <phoneticPr fontId="1"/>
  </si>
  <si>
    <t>　　　　　 BS⑫’　                      千円</t>
    <rPh sb="33" eb="35">
      <t>センエン</t>
    </rPh>
    <phoneticPr fontId="1"/>
  </si>
  <si>
    <t xml:space="preserve">    /</t>
    <phoneticPr fontId="1"/>
  </si>
  <si>
    <t>KPI_         ②             千円</t>
    <rPh sb="27" eb="29">
      <t>センエン</t>
    </rPh>
    <phoneticPr fontId="1"/>
  </si>
  <si>
    <t>　　　：新規受注　②　         千円</t>
    <rPh sb="4" eb="6">
      <t>シンキ</t>
    </rPh>
    <rPh sb="6" eb="8">
      <t>ジュチュウ</t>
    </rPh>
    <phoneticPr fontId="1"/>
  </si>
  <si>
    <t xml:space="preserve">     /  </t>
    <phoneticPr fontId="1"/>
  </si>
  <si>
    <t>KPI_               ⑦     千円</t>
    <rPh sb="25" eb="27">
      <t>センエン</t>
    </rPh>
    <phoneticPr fontId="1"/>
  </si>
  <si>
    <t>　　　：増加修正　 ⑦　        千円</t>
    <rPh sb="4" eb="6">
      <t>ゾウカ</t>
    </rPh>
    <rPh sb="6" eb="8">
      <t>シュウセイ</t>
    </rPh>
    <rPh sb="20" eb="22">
      <t>センエン</t>
    </rPh>
    <phoneticPr fontId="1"/>
  </si>
  <si>
    <t xml:space="preserve">     /       (決済条件：翌月振込入金)</t>
    <rPh sb="14" eb="18">
      <t>ケッサイジョウケン</t>
    </rPh>
    <rPh sb="19" eb="21">
      <t>ヨクゲツ</t>
    </rPh>
    <rPh sb="21" eb="23">
      <t>フリコミ</t>
    </rPh>
    <rPh sb="23" eb="25">
      <t>ニュウキン</t>
    </rPh>
    <phoneticPr fontId="1"/>
  </si>
  <si>
    <t>BS           ⑫”　　    千円</t>
    <rPh sb="21" eb="23">
      <t>センエン</t>
    </rPh>
    <phoneticPr fontId="1"/>
  </si>
  <si>
    <t>　　　　　/BS    　　　⑫”         千円</t>
    <rPh sb="26" eb="28">
      <t>センエン</t>
    </rPh>
    <phoneticPr fontId="1"/>
  </si>
  <si>
    <t xml:space="preserve">    /    　消費税計算四捨五入</t>
    <rPh sb="10" eb="13">
      <t>ショウヒゼイ</t>
    </rPh>
    <rPh sb="13" eb="15">
      <t>ケイサン</t>
    </rPh>
    <rPh sb="15" eb="19">
      <t>シシャゴニュウ</t>
    </rPh>
    <phoneticPr fontId="1"/>
  </si>
  <si>
    <t>CR_               　⑮     千円</t>
    <rPh sb="25" eb="27">
      <t>センエン</t>
    </rPh>
    <phoneticPr fontId="1"/>
  </si>
  <si>
    <t>BS_                  ⑮’    千円</t>
    <rPh sb="27" eb="29">
      <t>センエン</t>
    </rPh>
    <phoneticPr fontId="1"/>
  </si>
  <si>
    <t>　　　　/BS_            　⑮”　     千円</t>
    <rPh sb="29" eb="31">
      <t>センエン</t>
    </rPh>
    <phoneticPr fontId="1"/>
  </si>
  <si>
    <t xml:space="preserve">      /       (決済条件：翌月振込支払)</t>
    <rPh sb="15" eb="19">
      <t>ケッサイジョウケン</t>
    </rPh>
    <rPh sb="20" eb="22">
      <t>ヨクゲツ</t>
    </rPh>
    <rPh sb="22" eb="24">
      <t>フリコミ</t>
    </rPh>
    <rPh sb="24" eb="26">
      <t>シハライ</t>
    </rPh>
    <phoneticPr fontId="1"/>
  </si>
  <si>
    <t>BS_           ⑭”　    千円</t>
    <rPh sb="21" eb="23">
      <t>センエン</t>
    </rPh>
    <phoneticPr fontId="1"/>
  </si>
  <si>
    <t>　　　　/BS_            ⑭”　       千円</t>
    <rPh sb="30" eb="32">
      <t>センエン</t>
    </rPh>
    <phoneticPr fontId="1"/>
  </si>
  <si>
    <t>BS_         ⑮”　      千円</t>
    <rPh sb="21" eb="23">
      <t>センエン</t>
    </rPh>
    <phoneticPr fontId="1"/>
  </si>
  <si>
    <t>　　　　/BS_             ⑮”　    千円</t>
    <rPh sb="28" eb="30">
      <t>センエン</t>
    </rPh>
    <phoneticPr fontId="1"/>
  </si>
  <si>
    <t>CR_               ⑬      千円</t>
    <rPh sb="25" eb="27">
      <t>センエン</t>
    </rPh>
    <phoneticPr fontId="1"/>
  </si>
  <si>
    <t>　/BS_                ⑬　         千円</t>
    <rPh sb="32" eb="34">
      <t>センエン</t>
    </rPh>
    <phoneticPr fontId="1"/>
  </si>
  <si>
    <t>BS_           ⑭’         千円</t>
    <rPh sb="25" eb="27">
      <t>センエン</t>
    </rPh>
    <phoneticPr fontId="1"/>
  </si>
  <si>
    <t>CR_           ⑭          千円</t>
    <rPh sb="25" eb="27">
      <t>センエン</t>
    </rPh>
    <phoneticPr fontId="1"/>
  </si>
  <si>
    <t>　　　　/BS_           ⑭”　       千円</t>
    <rPh sb="29" eb="31">
      <t>センエン</t>
    </rPh>
    <phoneticPr fontId="1"/>
  </si>
  <si>
    <t xml:space="preserve">    /</t>
    <phoneticPr fontId="1"/>
  </si>
  <si>
    <t>BS_          　⑱           千円</t>
    <rPh sb="26" eb="28">
      <t>センエン</t>
    </rPh>
    <phoneticPr fontId="1"/>
  </si>
  <si>
    <t>　　　　/ CR_                ⑱          千円</t>
    <rPh sb="36" eb="38">
      <t>センエン</t>
    </rPh>
    <phoneticPr fontId="1"/>
  </si>
  <si>
    <t>CR_                 　⑲　－千円</t>
    <rPh sb="24" eb="26">
      <t>センエン</t>
    </rPh>
    <phoneticPr fontId="1"/>
  </si>
  <si>
    <t>　　　　/ BS_               　⑲　　－千円</t>
    <rPh sb="29" eb="30">
      <t>セン</t>
    </rPh>
    <rPh sb="30" eb="31">
      <t>エン</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</si>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</sst>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quot;第&quot;#&quot;回&quot;"/>
    <numFmt numFmtId="180" formatCode="0_ "/>
  </numFmts>
  <fonts count="29"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
      <b/>
      <sz val="20"/>
      <color theme="0"/>
      <name val="游ゴシック"/>
      <family val="3"/>
      <charset val="128"/>
      <scheme val="minor"/>
    </font>
    <font>
      <b/>
      <sz val="16"/>
      <color theme="0"/>
      <name val="游ゴシック"/>
      <family val="3"/>
      <charset val="128"/>
      <scheme val="minor"/>
    </font>
    <font>
      <b/>
      <sz val="12"/>
      <color theme="0"/>
      <name val="メイリオ"/>
      <family val="3"/>
      <charset val="128"/>
    </font>
    <font>
      <b/>
      <sz val="14"/>
      <name val="メイリオ"/>
      <family val="3"/>
      <charset val="128"/>
    </font>
    <font>
      <sz val="14"/>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17">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3" fillId="10" borderId="1" xfId="0" applyNumberFormat="1" applyFont="1" applyFill="1" applyBorder="1">
      <alignment vertical="center"/>
    </xf>
    <xf numFmtId="0" fontId="7" fillId="0" borderId="2" xfId="0" applyFont="1" applyBorder="1" applyAlignment="1">
      <alignment horizontal="center"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2" xfId="0" applyNumberFormat="1" applyFont="1" applyFill="1" applyBorder="1">
      <alignment vertical="center"/>
    </xf>
    <xf numFmtId="176" fontId="8" fillId="0" borderId="1" xfId="0" applyNumberFormat="1" applyFont="1" applyBorder="1">
      <alignment vertical="center"/>
    </xf>
    <xf numFmtId="176" fontId="8"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8" fontId="22" fillId="2" borderId="1" xfId="0" applyNumberFormat="1" applyFont="1" applyFill="1" applyBorder="1">
      <alignment vertical="center"/>
    </xf>
    <xf numFmtId="0" fontId="23" fillId="0" borderId="27" xfId="0" applyFont="1" applyBorder="1">
      <alignment vertical="center"/>
    </xf>
    <xf numFmtId="0" fontId="7" fillId="0" borderId="2" xfId="0" applyFont="1" applyBorder="1" applyAlignment="1">
      <alignment horizontal="center" vertical="center"/>
    </xf>
    <xf numFmtId="0" fontId="25" fillId="13" borderId="0" xfId="0" applyFont="1" applyFill="1" applyAlignment="1">
      <alignment horizontal="center" vertical="center"/>
    </xf>
    <xf numFmtId="0" fontId="12" fillId="12" borderId="16" xfId="0" applyFont="1" applyFill="1" applyBorder="1" applyAlignment="1">
      <alignment horizontal="center" vertical="center"/>
    </xf>
    <xf numFmtId="0" fontId="0" fillId="0" borderId="21" xfId="0" applyBorder="1">
      <alignment vertical="center"/>
    </xf>
    <xf numFmtId="49" fontId="3" fillId="0" borderId="13" xfId="0" applyNumberFormat="1" applyFont="1" applyBorder="1" applyAlignment="1">
      <alignment horizontal="left" vertical="center"/>
    </xf>
    <xf numFmtId="0" fontId="3" fillId="0" borderId="13" xfId="0" applyFont="1" applyBorder="1" applyAlignment="1">
      <alignment horizontal="left" vertical="center"/>
    </xf>
    <xf numFmtId="0" fontId="3" fillId="0" borderId="31" xfId="0" applyFont="1" applyBorder="1" applyAlignment="1">
      <alignment horizontal="lef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6" fontId="3" fillId="3" borderId="32" xfId="0" applyNumberFormat="1" applyFont="1" applyFill="1" applyBorder="1">
      <alignmen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178" fontId="3" fillId="0" borderId="32" xfId="0" applyNumberFormat="1" applyFont="1" applyBorder="1">
      <alignment vertical="center"/>
    </xf>
    <xf numFmtId="0" fontId="7" fillId="0" borderId="2" xfId="0" applyFont="1" applyBorder="1" applyAlignment="1">
      <alignment horizontal="center" vertical="center"/>
    </xf>
    <xf numFmtId="0" fontId="3" fillId="0" borderId="13" xfId="0" applyFont="1" applyBorder="1" applyAlignment="1">
      <alignment horizontal="center" vertical="center"/>
    </xf>
    <xf numFmtId="0" fontId="3" fillId="0" borderId="31" xfId="0" applyFont="1" applyBorder="1" applyAlignment="1">
      <alignment horizontal="center" vertical="center"/>
    </xf>
    <xf numFmtId="0" fontId="3" fillId="0" borderId="11" xfId="0" applyFont="1" applyBorder="1" applyAlignment="1">
      <alignment horizontal="center" vertical="center"/>
    </xf>
    <xf numFmtId="0" fontId="8" fillId="2" borderId="13" xfId="0" applyFont="1" applyFill="1" applyBorder="1" applyAlignment="1">
      <alignment horizontal="left" vertical="center"/>
    </xf>
    <xf numFmtId="0" fontId="8" fillId="2" borderId="31" xfId="0" applyFont="1" applyFill="1" applyBorder="1" applyAlignment="1">
      <alignment horizontal="left" vertical="center"/>
    </xf>
    <xf numFmtId="49" fontId="8" fillId="2" borderId="26" xfId="0" applyNumberFormat="1" applyFont="1" applyFill="1" applyBorder="1" applyAlignment="1">
      <alignment horizontal="left" vertical="center"/>
    </xf>
    <xf numFmtId="0" fontId="8" fillId="2" borderId="21" xfId="0" applyFont="1" applyFill="1" applyBorder="1" applyAlignment="1">
      <alignment horizontal="left" vertical="center"/>
    </xf>
    <xf numFmtId="0" fontId="2" fillId="0" borderId="35" xfId="0" applyFont="1" applyBorder="1">
      <alignment vertical="center"/>
    </xf>
    <xf numFmtId="0" fontId="2" fillId="0" borderId="35" xfId="0" applyFont="1" applyBorder="1" applyAlignment="1">
      <alignment horizontal="center" vertical="center"/>
    </xf>
    <xf numFmtId="0" fontId="7" fillId="0" borderId="35" xfId="0" applyFont="1" applyBorder="1" applyAlignment="1">
      <alignment horizontal="center" vertical="center"/>
    </xf>
    <xf numFmtId="0" fontId="7" fillId="0" borderId="23" xfId="0" applyFont="1" applyBorder="1">
      <alignment vertical="center"/>
    </xf>
    <xf numFmtId="178" fontId="3" fillId="2" borderId="32" xfId="0" applyNumberFormat="1" applyFont="1" applyFill="1" applyBorder="1">
      <alignment vertical="center"/>
    </xf>
    <xf numFmtId="176" fontId="8" fillId="10" borderId="32" xfId="0" applyNumberFormat="1" applyFont="1" applyFill="1" applyBorder="1">
      <alignment vertical="center"/>
    </xf>
    <xf numFmtId="176" fontId="3" fillId="10" borderId="32" xfId="0" applyNumberFormat="1" applyFont="1" applyFill="1" applyBorder="1">
      <alignment vertical="center"/>
    </xf>
    <xf numFmtId="0" fontId="2" fillId="0" borderId="19" xfId="0" applyFont="1" applyBorder="1" applyAlignment="1">
      <alignment horizontal="center" vertical="center"/>
    </xf>
    <xf numFmtId="0" fontId="26" fillId="12" borderId="34" xfId="0" applyFont="1" applyFill="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8" xfId="0" applyFont="1" applyBorder="1" applyAlignment="1">
      <alignment horizontal="center" vertical="center"/>
    </xf>
    <xf numFmtId="0" fontId="3" fillId="2" borderId="33" xfId="0" applyFont="1" applyFill="1" applyBorder="1" applyAlignment="1">
      <alignment horizontal="center" vertical="center"/>
    </xf>
    <xf numFmtId="0" fontId="3" fillId="2" borderId="21" xfId="0" applyFont="1" applyFill="1" applyBorder="1" applyAlignment="1">
      <alignment horizontal="left" vertical="center"/>
    </xf>
    <xf numFmtId="0" fontId="3" fillId="2" borderId="28" xfId="0" applyFont="1" applyFill="1" applyBorder="1" applyAlignment="1">
      <alignment horizontal="left" vertical="center"/>
    </xf>
    <xf numFmtId="0" fontId="8" fillId="2" borderId="21" xfId="0" applyFont="1" applyFill="1" applyBorder="1" applyAlignment="1">
      <alignment horizontal="center" vertical="center"/>
    </xf>
    <xf numFmtId="0" fontId="8" fillId="2" borderId="28" xfId="0" applyFont="1" applyFill="1" applyBorder="1" applyAlignment="1">
      <alignment horizontal="left" vertical="center"/>
    </xf>
    <xf numFmtId="0" fontId="3" fillId="0" borderId="33"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8" fillId="0" borderId="21" xfId="0" applyFont="1" applyBorder="1" applyAlignment="1">
      <alignment horizontal="left" vertical="center"/>
    </xf>
    <xf numFmtId="0" fontId="3" fillId="0" borderId="33" xfId="0" applyFont="1" applyBorder="1" applyAlignment="1">
      <alignment horizontal="center" vertical="center"/>
    </xf>
    <xf numFmtId="0" fontId="3" fillId="0" borderId="2" xfId="0" applyFont="1" applyBorder="1" applyAlignment="1">
      <alignment horizontal="left" vertical="center"/>
    </xf>
    <xf numFmtId="0" fontId="0" fillId="0" borderId="12" xfId="0" applyBorder="1">
      <alignment vertical="center"/>
    </xf>
    <xf numFmtId="0" fontId="2" fillId="0" borderId="17" xfId="0" applyFont="1" applyBorder="1">
      <alignment vertical="center"/>
    </xf>
    <xf numFmtId="0" fontId="0" fillId="0" borderId="15" xfId="0" applyBorder="1">
      <alignment vertical="center"/>
    </xf>
    <xf numFmtId="49" fontId="8" fillId="2" borderId="13" xfId="0" applyNumberFormat="1" applyFont="1" applyFill="1" applyBorder="1" applyAlignment="1">
      <alignment horizontal="left" vertical="center"/>
    </xf>
    <xf numFmtId="0" fontId="0" fillId="0" borderId="28" xfId="0" applyBorder="1">
      <alignment vertical="center"/>
    </xf>
    <xf numFmtId="49" fontId="8" fillId="2" borderId="21" xfId="0" applyNumberFormat="1" applyFont="1" applyFill="1" applyBorder="1" applyAlignment="1">
      <alignment horizontal="left" vertical="center"/>
    </xf>
    <xf numFmtId="0" fontId="0" fillId="0" borderId="33" xfId="0" applyBorder="1">
      <alignment vertical="center"/>
    </xf>
    <xf numFmtId="49" fontId="8" fillId="2" borderId="33" xfId="0" applyNumberFormat="1" applyFont="1" applyFill="1" applyBorder="1" applyAlignment="1">
      <alignment horizontal="left" vertical="center"/>
    </xf>
    <xf numFmtId="49" fontId="3" fillId="0" borderId="26" xfId="0" applyNumberFormat="1" applyFont="1" applyBorder="1" applyAlignment="1">
      <alignment horizontal="left" vertical="center"/>
    </xf>
    <xf numFmtId="0" fontId="3" fillId="0" borderId="16" xfId="0" applyFont="1" applyBorder="1" applyAlignment="1">
      <alignment horizontal="left" vertical="center"/>
    </xf>
    <xf numFmtId="49" fontId="3" fillId="3" borderId="13" xfId="0" applyNumberFormat="1" applyFont="1" applyFill="1" applyBorder="1" applyAlignment="1">
      <alignment horizontal="left" vertical="center"/>
    </xf>
    <xf numFmtId="0" fontId="3" fillId="3" borderId="13" xfId="0" applyFont="1" applyFill="1" applyBorder="1" applyAlignment="1">
      <alignment horizontal="left" vertical="center"/>
    </xf>
    <xf numFmtId="0" fontId="3" fillId="3" borderId="31" xfId="0" applyFont="1" applyFill="1" applyBorder="1" applyAlignment="1">
      <alignment horizontal="left" vertical="center"/>
    </xf>
    <xf numFmtId="0" fontId="0" fillId="0" borderId="13" xfId="0" applyBorder="1">
      <alignment vertical="center"/>
    </xf>
    <xf numFmtId="0" fontId="0" fillId="0" borderId="31" xfId="0" applyBorder="1">
      <alignment vertical="center"/>
    </xf>
    <xf numFmtId="0" fontId="12" fillId="12" borderId="2" xfId="0" applyFont="1" applyFill="1" applyBorder="1" applyAlignment="1">
      <alignment horizontal="center" vertical="center"/>
    </xf>
    <xf numFmtId="49" fontId="3" fillId="0" borderId="33" xfId="0" applyNumberFormat="1" applyFont="1" applyBorder="1" applyAlignment="1">
      <alignment horizontal="left" vertical="center"/>
    </xf>
    <xf numFmtId="49" fontId="3" fillId="0" borderId="21" xfId="0" applyNumberFormat="1" applyFont="1" applyBorder="1" applyAlignment="1">
      <alignment horizontal="lef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1" xfId="0" applyFont="1" applyBorder="1" applyAlignment="1">
      <alignment horizontal="center" vertical="center"/>
    </xf>
    <xf numFmtId="0" fontId="7" fillId="0" borderId="28" xfId="0" applyFont="1" applyBorder="1" applyAlignment="1">
      <alignment horizontal="center" vertical="center"/>
    </xf>
    <xf numFmtId="0" fontId="7" fillId="0" borderId="33"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25" xfId="0" applyFont="1" applyBorder="1" applyAlignment="1">
      <alignment horizontal="center" vertical="center" wrapText="1"/>
    </xf>
    <xf numFmtId="0" fontId="3" fillId="0" borderId="12"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23"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2" borderId="6" xfId="0" applyFont="1" applyFill="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179" fontId="13" fillId="5" borderId="0" xfId="0" applyNumberFormat="1" applyFont="1" applyFill="1" applyAlignment="1">
      <alignment horizontal="left"/>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3" fillId="0" borderId="0" xfId="0" applyFont="1" applyAlignment="1">
      <alignment horizontal="center" vertical="center"/>
    </xf>
    <xf numFmtId="0" fontId="7" fillId="0" borderId="20" xfId="0" applyFont="1" applyBorder="1" applyAlignment="1">
      <alignment horizontal="center" vertical="center"/>
    </xf>
    <xf numFmtId="0" fontId="7" fillId="0" borderId="13" xfId="0" applyFont="1" applyBorder="1" applyAlignment="1">
      <alignment horizontal="center" vertical="center"/>
    </xf>
    <xf numFmtId="0" fontId="7" fillId="0" borderId="31" xfId="0" applyFont="1" applyBorder="1" applyAlignment="1">
      <alignment horizontal="center" vertical="center"/>
    </xf>
    <xf numFmtId="0" fontId="7" fillId="0" borderId="26" xfId="0" applyFont="1" applyBorder="1" applyAlignment="1">
      <alignment horizontal="center" vertical="center"/>
    </xf>
    <xf numFmtId="0" fontId="7" fillId="0" borderId="16" xfId="0" applyFont="1" applyBorder="1" applyAlignment="1">
      <alignment horizontal="center" vertical="center"/>
    </xf>
    <xf numFmtId="180" fontId="13" fillId="5" borderId="0" xfId="0" applyNumberFormat="1" applyFont="1" applyFill="1" applyAlignment="1">
      <alignment horizontal="left"/>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0" borderId="0" xfId="0" applyFont="1" applyAlignment="1">
      <alignment horizontal="center" vertical="center"/>
    </xf>
    <xf numFmtId="0" fontId="3" fillId="0" borderId="3" xfId="0" applyFont="1" applyBorder="1" applyAlignment="1">
      <alignment horizontal="center" vertical="center"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Alignment="1">
      <alignment horizontal="center" vertical="center"/>
    </xf>
    <xf numFmtId="0" fontId="3" fillId="2" borderId="13"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0" xfId="0" applyFont="1" applyFill="1" applyBorder="1" applyAlignment="1">
      <alignment horizontal="center" vertical="center"/>
    </xf>
    <xf numFmtId="0" fontId="7" fillId="0" borderId="11" xfId="0" applyFont="1" applyBorder="1" applyAlignment="1">
      <alignment horizontal="center" vertical="center"/>
    </xf>
    <xf numFmtId="0" fontId="24" fillId="12" borderId="0" xfId="0" applyFont="1" applyFill="1" applyAlignment="1">
      <alignment horizontal="center" vertical="center"/>
    </xf>
    <xf numFmtId="0" fontId="12" fillId="4" borderId="21" xfId="0" applyFont="1" applyFill="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3" fillId="2" borderId="12" xfId="0" applyFont="1" applyFill="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65298;&#22238;/&#20462;&#27491;&#24460;&#65288;&#27425;&#22238;&#20197;&#38477;&#20351;&#29992;&#65289;/&#20104;&#31639;&#20250;&#35336;&#23398;_&#35299;&#35500;&amp;&#28436;&#32722;&#32232;_&#31532;6-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s>
    <sheetDataSet>
      <sheetData sheetId="0"/>
      <sheetData sheetId="1"/>
      <sheetData sheetId="2">
        <row r="7">
          <cell r="B7">
            <v>1</v>
          </cell>
          <cell r="C7" t="str">
            <v>EXCEL_予算実務</v>
          </cell>
          <cell r="F7">
            <v>1</v>
          </cell>
        </row>
      </sheetData>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128" t="s">
        <v>27</v>
      </c>
      <c r="D1" s="128"/>
      <c r="E1" s="128"/>
      <c r="F1" s="128"/>
      <c r="G1" s="128"/>
      <c r="H1" s="128"/>
      <c r="I1" s="128"/>
      <c r="J1" s="128"/>
      <c r="K1" s="128"/>
      <c r="L1" s="128"/>
      <c r="M1" s="128"/>
      <c r="N1" s="11"/>
    </row>
    <row r="2" spans="2:16" ht="31.5" x14ac:dyDescent="0.55000000000000004">
      <c r="B2" s="11"/>
      <c r="C2" s="127" t="s">
        <v>25</v>
      </c>
      <c r="D2" s="127"/>
      <c r="E2" s="127"/>
      <c r="F2" s="127"/>
      <c r="G2" s="127"/>
      <c r="H2" s="127"/>
      <c r="I2" s="127"/>
      <c r="J2" s="127"/>
      <c r="K2" s="127"/>
      <c r="L2" s="127"/>
      <c r="M2" s="127"/>
      <c r="N2" s="11"/>
    </row>
    <row r="3" spans="2:16" x14ac:dyDescent="0.55000000000000004">
      <c r="B3" s="21"/>
      <c r="C3" s="22"/>
      <c r="D3" s="22"/>
      <c r="E3" s="22"/>
      <c r="F3" s="22"/>
      <c r="G3" s="22"/>
      <c r="H3" s="22"/>
      <c r="I3" s="22"/>
      <c r="J3" s="22"/>
      <c r="K3" s="22"/>
      <c r="L3" s="22"/>
      <c r="M3" s="22"/>
      <c r="N3" s="23"/>
    </row>
    <row r="4" spans="2:16" ht="80.5" customHeight="1" x14ac:dyDescent="0.6">
      <c r="B4" s="24"/>
      <c r="C4" s="129" t="s">
        <v>28</v>
      </c>
      <c r="D4" s="130"/>
      <c r="E4" s="130"/>
      <c r="F4" s="130"/>
      <c r="G4" s="130"/>
      <c r="H4" s="130"/>
      <c r="I4" s="130"/>
      <c r="J4" s="130"/>
      <c r="K4" s="130"/>
      <c r="L4" s="130"/>
      <c r="M4" s="130"/>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29</v>
      </c>
      <c r="D6" s="19"/>
      <c r="E6" s="19"/>
      <c r="F6" s="19"/>
      <c r="G6" s="19"/>
      <c r="H6" s="19"/>
      <c r="I6" s="19"/>
      <c r="J6" s="19"/>
      <c r="K6" s="19"/>
      <c r="L6" s="19"/>
      <c r="M6" s="19"/>
      <c r="N6" s="20"/>
    </row>
    <row r="7" spans="2:16" ht="251" customHeight="1" x14ac:dyDescent="0.55000000000000004">
      <c r="B7" s="12"/>
      <c r="C7" s="131" t="s">
        <v>31</v>
      </c>
      <c r="D7" s="132"/>
      <c r="E7" s="132"/>
      <c r="F7" s="132"/>
      <c r="G7" s="132"/>
      <c r="H7" s="132"/>
      <c r="I7" s="132"/>
      <c r="J7" s="132"/>
      <c r="K7" s="132"/>
      <c r="L7" s="132"/>
      <c r="M7" s="132"/>
      <c r="N7" s="14"/>
    </row>
    <row r="8" spans="2:16" ht="331" customHeight="1" x14ac:dyDescent="0.55000000000000004">
      <c r="B8" s="12"/>
      <c r="C8" s="131" t="s">
        <v>32</v>
      </c>
      <c r="D8" s="131"/>
      <c r="E8" s="131"/>
      <c r="F8" s="131"/>
      <c r="G8" s="131"/>
      <c r="H8" s="131"/>
      <c r="I8" s="131"/>
      <c r="J8" s="131"/>
      <c r="K8" s="131"/>
      <c r="L8" s="131"/>
      <c r="M8" s="131"/>
      <c r="N8" s="14"/>
    </row>
    <row r="9" spans="2:16" ht="22.5" x14ac:dyDescent="0.55000000000000004">
      <c r="B9" s="17"/>
      <c r="C9" s="18" t="s">
        <v>26</v>
      </c>
      <c r="D9" s="19"/>
      <c r="E9" s="19"/>
      <c r="F9" s="19"/>
      <c r="G9" s="19"/>
      <c r="H9" s="19"/>
      <c r="I9" s="19"/>
      <c r="J9" s="19"/>
      <c r="K9" s="19"/>
      <c r="L9" s="19"/>
      <c r="M9" s="19"/>
      <c r="N9" s="20"/>
    </row>
    <row r="10" spans="2:16" ht="409.6" customHeight="1" x14ac:dyDescent="0.55000000000000004">
      <c r="B10" s="12"/>
      <c r="C10" s="131" t="s">
        <v>33</v>
      </c>
      <c r="D10" s="132"/>
      <c r="E10" s="132"/>
      <c r="F10" s="132"/>
      <c r="G10" s="132"/>
      <c r="H10" s="132"/>
      <c r="I10" s="132"/>
      <c r="J10" s="132"/>
      <c r="K10" s="132"/>
      <c r="L10" s="132"/>
      <c r="M10" s="132"/>
      <c r="N10" s="14"/>
    </row>
    <row r="11" spans="2:16" ht="139.75" customHeight="1" x14ac:dyDescent="0.55000000000000004">
      <c r="B11" s="15"/>
      <c r="C11" s="125" t="s">
        <v>34</v>
      </c>
      <c r="D11" s="126"/>
      <c r="E11" s="126"/>
      <c r="F11" s="126"/>
      <c r="G11" s="126"/>
      <c r="H11" s="126"/>
      <c r="I11" s="126"/>
      <c r="J11" s="126"/>
      <c r="K11" s="126"/>
      <c r="L11" s="126"/>
      <c r="M11" s="126"/>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55" t="s">
        <v>24</v>
      </c>
      <c r="C2" s="155"/>
      <c r="D2" s="155"/>
      <c r="E2" s="155"/>
      <c r="F2" s="155"/>
      <c r="G2" s="155"/>
      <c r="H2" s="155"/>
      <c r="I2" s="155"/>
      <c r="J2" s="156" t="s">
        <v>166</v>
      </c>
      <c r="K2" s="156"/>
      <c r="L2" s="156"/>
      <c r="M2" s="36" t="s">
        <v>65</v>
      </c>
      <c r="N2" s="36"/>
      <c r="O2" s="36"/>
      <c r="P2" s="36"/>
      <c r="Q2" s="36"/>
      <c r="R2" s="36"/>
      <c r="S2" s="36"/>
      <c r="T2" s="5"/>
    </row>
    <row r="3" spans="2:20" ht="31.5" x14ac:dyDescent="1.05">
      <c r="B3" s="6"/>
      <c r="C3" s="28" t="s">
        <v>30</v>
      </c>
      <c r="D3" s="6"/>
      <c r="E3" s="6"/>
      <c r="F3" s="6"/>
      <c r="G3" s="28" t="s">
        <v>38</v>
      </c>
      <c r="H3" s="6"/>
      <c r="I3" s="6"/>
      <c r="J3" s="37" t="s">
        <v>39</v>
      </c>
      <c r="K3" s="7"/>
      <c r="L3" s="7"/>
      <c r="M3" s="7"/>
      <c r="N3" s="7"/>
      <c r="O3" s="7"/>
      <c r="P3" s="7"/>
      <c r="Q3" s="7"/>
      <c r="R3" s="7"/>
      <c r="S3" s="7"/>
      <c r="T3" s="8"/>
    </row>
    <row r="4" spans="2:20" ht="22.5" x14ac:dyDescent="0.55000000000000004">
      <c r="B4" s="157" t="s">
        <v>0</v>
      </c>
      <c r="C4" s="158"/>
      <c r="D4" s="158"/>
      <c r="E4" s="158"/>
      <c r="F4" s="158"/>
      <c r="G4" s="158"/>
      <c r="H4" s="158"/>
      <c r="I4" s="158"/>
      <c r="J4" s="158"/>
      <c r="K4" s="158"/>
      <c r="L4" s="158"/>
      <c r="M4" s="158"/>
      <c r="N4" s="158"/>
      <c r="O4" s="158"/>
      <c r="P4" s="158"/>
      <c r="Q4" s="158"/>
      <c r="R4" s="158"/>
      <c r="S4" s="158"/>
      <c r="T4" s="159"/>
    </row>
    <row r="5" spans="2:20" ht="67.75" customHeight="1" x14ac:dyDescent="0.55000000000000004">
      <c r="B5" s="160" t="s">
        <v>122</v>
      </c>
      <c r="C5" s="161"/>
      <c r="D5" s="161"/>
      <c r="E5" s="161"/>
      <c r="F5" s="161"/>
      <c r="G5" s="161"/>
      <c r="H5" s="161"/>
      <c r="I5" s="161"/>
      <c r="J5" s="161"/>
      <c r="K5" s="161"/>
      <c r="L5" s="161"/>
      <c r="M5" s="161"/>
      <c r="N5" s="161"/>
      <c r="O5" s="161"/>
      <c r="P5" s="161"/>
      <c r="Q5" s="161"/>
      <c r="R5" s="161"/>
      <c r="S5" s="161"/>
      <c r="T5" s="162"/>
    </row>
    <row r="6" spans="2:20" ht="6" customHeight="1" x14ac:dyDescent="0.55000000000000004"/>
    <row r="7" spans="2:20" ht="28.5" x14ac:dyDescent="0.95">
      <c r="B7" s="10">
        <v>1</v>
      </c>
      <c r="C7" s="151" t="s">
        <v>37</v>
      </c>
      <c r="D7" s="152"/>
      <c r="E7" s="153"/>
      <c r="F7" s="9">
        <v>1</v>
      </c>
      <c r="G7" s="154" t="s">
        <v>256</v>
      </c>
      <c r="H7" s="154"/>
      <c r="I7" s="154"/>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160" t="s">
        <v>120</v>
      </c>
      <c r="C9" s="161"/>
      <c r="D9" s="161"/>
      <c r="E9" s="161"/>
      <c r="F9" s="161"/>
      <c r="G9" s="161"/>
      <c r="H9" s="161"/>
      <c r="I9" s="161"/>
      <c r="J9" s="161"/>
      <c r="K9" s="161"/>
      <c r="L9" s="161"/>
      <c r="M9" s="161"/>
      <c r="N9" s="161"/>
      <c r="O9" s="161"/>
      <c r="P9" s="161"/>
      <c r="Q9" s="161"/>
      <c r="R9" s="161"/>
      <c r="S9" s="161"/>
      <c r="T9" s="162"/>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160" t="s">
        <v>132</v>
      </c>
      <c r="C11" s="161"/>
      <c r="D11" s="161"/>
      <c r="E11" s="161"/>
      <c r="F11" s="161"/>
      <c r="G11" s="161"/>
      <c r="H11" s="161"/>
      <c r="I11" s="161"/>
      <c r="J11" s="161"/>
      <c r="K11" s="161"/>
      <c r="L11" s="161"/>
      <c r="M11" s="161"/>
      <c r="N11" s="161"/>
      <c r="O11" s="161"/>
      <c r="P11" s="161"/>
      <c r="Q11" s="161"/>
      <c r="R11" s="161"/>
      <c r="S11" s="161"/>
      <c r="T11" s="162"/>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41</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40</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66" t="s">
        <v>53</v>
      </c>
      <c r="E15" s="167"/>
      <c r="F15" s="41"/>
      <c r="G15" s="41" t="s">
        <v>45</v>
      </c>
      <c r="H15" s="41"/>
      <c r="I15" s="41"/>
      <c r="J15" s="41"/>
      <c r="K15" s="41"/>
      <c r="L15" s="41"/>
      <c r="M15" s="41"/>
      <c r="N15" s="41"/>
      <c r="O15" s="41"/>
      <c r="P15" s="41"/>
      <c r="Q15" s="41"/>
      <c r="R15" s="41"/>
      <c r="S15" s="41"/>
      <c r="T15" s="42"/>
    </row>
    <row r="16" spans="2:20" ht="19.75" customHeight="1" thickBot="1" x14ac:dyDescent="0.6">
      <c r="B16" s="40"/>
      <c r="C16" s="41"/>
      <c r="D16" s="168" t="s">
        <v>54</v>
      </c>
      <c r="E16" s="169"/>
      <c r="F16" s="41"/>
      <c r="G16" s="41"/>
      <c r="H16" s="41"/>
      <c r="I16" s="41"/>
      <c r="J16" s="41"/>
      <c r="K16" s="41"/>
      <c r="L16" s="41"/>
      <c r="M16" s="41"/>
      <c r="N16" s="41"/>
      <c r="O16" s="41"/>
      <c r="P16" s="41"/>
      <c r="Q16" s="41"/>
      <c r="R16" s="41"/>
      <c r="S16" s="41"/>
      <c r="T16" s="42"/>
    </row>
    <row r="17" spans="2:21" ht="19.75" customHeight="1" thickBot="1" x14ac:dyDescent="0.6">
      <c r="B17" s="40"/>
      <c r="C17" s="41"/>
      <c r="D17" s="170" t="s">
        <v>42</v>
      </c>
      <c r="E17" s="171"/>
      <c r="F17" s="41"/>
      <c r="G17" s="41" t="s">
        <v>52</v>
      </c>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70" t="s">
        <v>43</v>
      </c>
      <c r="C19" s="171"/>
      <c r="D19" s="41"/>
      <c r="E19" s="41"/>
      <c r="F19" s="41"/>
      <c r="G19" s="41"/>
      <c r="H19" s="41"/>
      <c r="I19" s="41"/>
      <c r="J19" s="41"/>
      <c r="K19" s="41"/>
      <c r="L19" s="41"/>
      <c r="M19" s="41"/>
      <c r="N19" s="41"/>
      <c r="O19" s="41"/>
      <c r="P19" s="41"/>
      <c r="Q19" s="41"/>
      <c r="R19" s="41"/>
      <c r="S19" s="41"/>
      <c r="T19" s="42"/>
    </row>
    <row r="20" spans="2:21" ht="19.75" customHeight="1" thickBot="1" x14ac:dyDescent="0.6">
      <c r="B20" s="166" t="s">
        <v>62</v>
      </c>
      <c r="C20" s="173"/>
      <c r="D20" s="173"/>
      <c r="E20" s="173"/>
      <c r="F20" s="173"/>
      <c r="G20" s="167"/>
      <c r="H20" s="170" t="s">
        <v>63</v>
      </c>
      <c r="I20" s="172"/>
      <c r="J20" s="172"/>
      <c r="K20" s="171"/>
      <c r="L20" s="170" t="s">
        <v>44</v>
      </c>
      <c r="M20" s="171"/>
      <c r="N20" s="170" t="s">
        <v>64</v>
      </c>
      <c r="O20" s="171"/>
      <c r="P20" s="170" t="s">
        <v>63</v>
      </c>
      <c r="Q20" s="172"/>
      <c r="R20" s="172"/>
      <c r="S20" s="171"/>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74" t="s">
        <v>55</v>
      </c>
      <c r="C22" s="175"/>
      <c r="D22" s="175"/>
      <c r="E22" s="175"/>
      <c r="F22" s="175"/>
      <c r="G22" s="175"/>
      <c r="H22" s="175"/>
      <c r="I22" s="175"/>
      <c r="J22" s="175"/>
      <c r="K22" s="175"/>
      <c r="L22" s="175"/>
      <c r="M22" s="175"/>
      <c r="N22" s="175"/>
      <c r="O22" s="175"/>
      <c r="P22" s="175"/>
      <c r="Q22" s="175"/>
      <c r="R22" s="175"/>
      <c r="S22" s="175"/>
      <c r="T22" s="176"/>
    </row>
    <row r="23" spans="2:21" ht="23" thickBot="1" x14ac:dyDescent="0.6">
      <c r="B23" s="84" t="s">
        <v>1</v>
      </c>
      <c r="C23" s="163" t="s">
        <v>2</v>
      </c>
      <c r="D23" s="164"/>
      <c r="E23" s="165"/>
      <c r="F23" s="163" t="s">
        <v>12</v>
      </c>
      <c r="G23" s="164"/>
      <c r="H23" s="164"/>
      <c r="I23" s="164"/>
      <c r="J23" s="165"/>
      <c r="K23" s="85" t="s">
        <v>3</v>
      </c>
      <c r="L23" s="85" t="s">
        <v>4</v>
      </c>
      <c r="M23" s="86" t="s">
        <v>5</v>
      </c>
      <c r="N23" s="86" t="s">
        <v>6</v>
      </c>
      <c r="O23" s="86" t="s">
        <v>7</v>
      </c>
      <c r="P23" s="86" t="s">
        <v>8</v>
      </c>
      <c r="Q23" s="86" t="s">
        <v>9</v>
      </c>
      <c r="R23" s="86" t="s">
        <v>10</v>
      </c>
      <c r="S23" s="86" t="s">
        <v>11</v>
      </c>
      <c r="T23" s="87"/>
    </row>
    <row r="24" spans="2:21" ht="22.5" x14ac:dyDescent="0.55000000000000004">
      <c r="B24" s="133" t="s">
        <v>76</v>
      </c>
      <c r="C24" s="139" t="s">
        <v>56</v>
      </c>
      <c r="D24" s="140"/>
      <c r="E24" s="141"/>
      <c r="F24" s="146" t="s">
        <v>46</v>
      </c>
      <c r="G24" s="140"/>
      <c r="H24" s="140"/>
      <c r="I24" s="140"/>
      <c r="J24" s="141"/>
      <c r="K24" s="133" t="s">
        <v>21</v>
      </c>
      <c r="L24" s="133" t="s">
        <v>22</v>
      </c>
      <c r="M24" s="76" t="s">
        <v>5</v>
      </c>
      <c r="N24" s="76" t="s">
        <v>6</v>
      </c>
      <c r="O24" s="76" t="s">
        <v>7</v>
      </c>
      <c r="P24" s="76" t="s">
        <v>8</v>
      </c>
      <c r="Q24" s="76" t="s">
        <v>9</v>
      </c>
      <c r="R24" s="76" t="s">
        <v>10</v>
      </c>
      <c r="S24" s="76" t="s">
        <v>11</v>
      </c>
      <c r="T24" s="31"/>
      <c r="U24" s="2"/>
    </row>
    <row r="25" spans="2:21" ht="22.5" x14ac:dyDescent="0.55000000000000004">
      <c r="B25" s="133"/>
      <c r="C25" s="139"/>
      <c r="D25" s="140"/>
      <c r="E25" s="141"/>
      <c r="F25" s="139"/>
      <c r="G25" s="140"/>
      <c r="H25" s="140"/>
      <c r="I25" s="140"/>
      <c r="J25" s="141"/>
      <c r="K25" s="133"/>
      <c r="L25" s="133"/>
      <c r="M25" s="43">
        <v>10000</v>
      </c>
      <c r="N25" s="43">
        <v>10000</v>
      </c>
      <c r="O25" s="43">
        <v>10000</v>
      </c>
      <c r="P25" s="43">
        <v>10000</v>
      </c>
      <c r="Q25" s="43">
        <v>10000</v>
      </c>
      <c r="R25" s="43">
        <v>10000</v>
      </c>
      <c r="S25" s="43"/>
      <c r="T25" s="31"/>
      <c r="U25" s="2"/>
    </row>
    <row r="26" spans="2:21" ht="22.5" x14ac:dyDescent="0.55000000000000004">
      <c r="B26" s="133"/>
      <c r="C26" s="139"/>
      <c r="D26" s="140"/>
      <c r="E26" s="141"/>
      <c r="F26" s="139"/>
      <c r="G26" s="140"/>
      <c r="H26" s="140"/>
      <c r="I26" s="140"/>
      <c r="J26" s="141"/>
      <c r="K26" s="133"/>
      <c r="L26" s="133"/>
      <c r="M26" s="39" t="s">
        <v>13</v>
      </c>
      <c r="N26" s="39" t="s">
        <v>14</v>
      </c>
      <c r="O26" s="39" t="s">
        <v>15</v>
      </c>
      <c r="P26" s="39" t="s">
        <v>16</v>
      </c>
      <c r="Q26" s="39" t="s">
        <v>17</v>
      </c>
      <c r="R26" s="39" t="s">
        <v>18</v>
      </c>
      <c r="S26" s="39" t="s">
        <v>19</v>
      </c>
      <c r="T26" s="39" t="s">
        <v>20</v>
      </c>
      <c r="U26" s="2"/>
    </row>
    <row r="27" spans="2:21" ht="23" thickBot="1" x14ac:dyDescent="0.6">
      <c r="B27" s="134"/>
      <c r="C27" s="142"/>
      <c r="D27" s="143"/>
      <c r="E27" s="144"/>
      <c r="F27" s="142"/>
      <c r="G27" s="143"/>
      <c r="H27" s="143"/>
      <c r="I27" s="143"/>
      <c r="J27" s="144"/>
      <c r="K27" s="134"/>
      <c r="L27" s="134"/>
      <c r="M27" s="67">
        <v>10000</v>
      </c>
      <c r="N27" s="67">
        <v>10000</v>
      </c>
      <c r="O27" s="67">
        <v>10000</v>
      </c>
      <c r="P27" s="67">
        <v>10000</v>
      </c>
      <c r="Q27" s="67">
        <v>10000</v>
      </c>
      <c r="R27" s="67">
        <v>10000</v>
      </c>
      <c r="S27" s="67"/>
      <c r="T27" s="67"/>
      <c r="U27" s="2"/>
    </row>
    <row r="28" spans="2:21" ht="21.65" customHeight="1" x14ac:dyDescent="0.55000000000000004">
      <c r="B28" s="133" t="s">
        <v>77</v>
      </c>
      <c r="C28" s="139" t="s">
        <v>57</v>
      </c>
      <c r="D28" s="140"/>
      <c r="E28" s="141"/>
      <c r="F28" s="146" t="s">
        <v>46</v>
      </c>
      <c r="G28" s="140"/>
      <c r="H28" s="140"/>
      <c r="I28" s="140"/>
      <c r="J28" s="141"/>
      <c r="K28" s="133" t="s">
        <v>21</v>
      </c>
      <c r="L28" s="133" t="s">
        <v>22</v>
      </c>
      <c r="M28" s="76" t="s">
        <v>5</v>
      </c>
      <c r="N28" s="76" t="s">
        <v>6</v>
      </c>
      <c r="O28" s="76" t="s">
        <v>7</v>
      </c>
      <c r="P28" s="76" t="s">
        <v>8</v>
      </c>
      <c r="Q28" s="76" t="s">
        <v>9</v>
      </c>
      <c r="R28" s="76" t="s">
        <v>10</v>
      </c>
      <c r="S28" s="76" t="s">
        <v>11</v>
      </c>
      <c r="T28" s="31"/>
      <c r="U28" s="2"/>
    </row>
    <row r="29" spans="2:21" ht="22.5" x14ac:dyDescent="0.55000000000000004">
      <c r="B29" s="133"/>
      <c r="C29" s="139"/>
      <c r="D29" s="140"/>
      <c r="E29" s="141"/>
      <c r="F29" s="139"/>
      <c r="G29" s="140"/>
      <c r="H29" s="140"/>
      <c r="I29" s="140"/>
      <c r="J29" s="141"/>
      <c r="K29" s="133"/>
      <c r="L29" s="133"/>
      <c r="M29" s="43">
        <v>7000</v>
      </c>
      <c r="N29" s="43">
        <v>7000</v>
      </c>
      <c r="O29" s="43">
        <v>7000</v>
      </c>
      <c r="P29" s="43">
        <v>7000</v>
      </c>
      <c r="Q29" s="43">
        <v>7000</v>
      </c>
      <c r="R29" s="43">
        <v>7000</v>
      </c>
      <c r="S29" s="43"/>
      <c r="T29" s="31"/>
      <c r="U29" s="2"/>
    </row>
    <row r="30" spans="2:21" ht="22.5" x14ac:dyDescent="0.55000000000000004">
      <c r="B30" s="133"/>
      <c r="C30" s="139"/>
      <c r="D30" s="140"/>
      <c r="E30" s="141"/>
      <c r="F30" s="139"/>
      <c r="G30" s="140"/>
      <c r="H30" s="140"/>
      <c r="I30" s="140"/>
      <c r="J30" s="141"/>
      <c r="K30" s="133"/>
      <c r="L30" s="133"/>
      <c r="M30" s="39" t="s">
        <v>13</v>
      </c>
      <c r="N30" s="39" t="s">
        <v>14</v>
      </c>
      <c r="O30" s="39" t="s">
        <v>15</v>
      </c>
      <c r="P30" s="39" t="s">
        <v>16</v>
      </c>
      <c r="Q30" s="39" t="s">
        <v>17</v>
      </c>
      <c r="R30" s="39" t="s">
        <v>18</v>
      </c>
      <c r="S30" s="39" t="s">
        <v>19</v>
      </c>
      <c r="T30" s="39" t="s">
        <v>20</v>
      </c>
      <c r="U30" s="2"/>
    </row>
    <row r="31" spans="2:21" ht="23" thickBot="1" x14ac:dyDescent="0.6">
      <c r="B31" s="134"/>
      <c r="C31" s="142"/>
      <c r="D31" s="143"/>
      <c r="E31" s="144"/>
      <c r="F31" s="142"/>
      <c r="G31" s="143"/>
      <c r="H31" s="143"/>
      <c r="I31" s="143"/>
      <c r="J31" s="144"/>
      <c r="K31" s="134"/>
      <c r="L31" s="134"/>
      <c r="M31" s="67">
        <v>7000</v>
      </c>
      <c r="N31" s="67">
        <v>7000</v>
      </c>
      <c r="O31" s="67">
        <v>7000</v>
      </c>
      <c r="P31" s="67">
        <v>7000</v>
      </c>
      <c r="Q31" s="67">
        <v>7000</v>
      </c>
      <c r="R31" s="67">
        <v>7000</v>
      </c>
      <c r="S31" s="67"/>
      <c r="T31" s="67"/>
      <c r="U31" s="2"/>
    </row>
    <row r="32" spans="2:21" ht="22.5" x14ac:dyDescent="0.55000000000000004">
      <c r="B32" s="133" t="s">
        <v>78</v>
      </c>
      <c r="C32" s="139" t="s">
        <v>48</v>
      </c>
      <c r="D32" s="140"/>
      <c r="E32" s="141"/>
      <c r="F32" s="146" t="s">
        <v>94</v>
      </c>
      <c r="G32" s="140"/>
      <c r="H32" s="140"/>
      <c r="I32" s="140"/>
      <c r="J32" s="141"/>
      <c r="K32" s="133"/>
      <c r="L32" s="133" t="s">
        <v>58</v>
      </c>
      <c r="M32" s="76" t="s">
        <v>5</v>
      </c>
      <c r="N32" s="76" t="s">
        <v>6</v>
      </c>
      <c r="O32" s="76" t="s">
        <v>7</v>
      </c>
      <c r="P32" s="76" t="s">
        <v>8</v>
      </c>
      <c r="Q32" s="76" t="s">
        <v>9</v>
      </c>
      <c r="R32" s="76" t="s">
        <v>10</v>
      </c>
      <c r="S32" s="76" t="s">
        <v>11</v>
      </c>
      <c r="T32" s="31"/>
      <c r="U32" s="2"/>
    </row>
    <row r="33" spans="2:21" ht="22.5" x14ac:dyDescent="0.55000000000000004">
      <c r="B33" s="133"/>
      <c r="C33" s="139"/>
      <c r="D33" s="140"/>
      <c r="E33" s="141"/>
      <c r="F33" s="139"/>
      <c r="G33" s="140"/>
      <c r="H33" s="140"/>
      <c r="I33" s="140"/>
      <c r="J33" s="141"/>
      <c r="K33" s="133"/>
      <c r="L33" s="133"/>
      <c r="M33" s="46">
        <f>ROUND(M29/M25*100,1)</f>
        <v>70</v>
      </c>
      <c r="N33" s="46">
        <f t="shared" ref="N33:R35" si="0">ROUND(N29/N25*100,1)</f>
        <v>70</v>
      </c>
      <c r="O33" s="46">
        <f t="shared" si="0"/>
        <v>70</v>
      </c>
      <c r="P33" s="46">
        <f t="shared" si="0"/>
        <v>70</v>
      </c>
      <c r="Q33" s="46">
        <f t="shared" si="0"/>
        <v>70</v>
      </c>
      <c r="R33" s="46">
        <f t="shared" si="0"/>
        <v>70</v>
      </c>
      <c r="S33" s="45"/>
      <c r="T33" s="31"/>
      <c r="U33" s="2"/>
    </row>
    <row r="34" spans="2:21" ht="22.5" x14ac:dyDescent="0.55000000000000004">
      <c r="B34" s="133"/>
      <c r="C34" s="139"/>
      <c r="D34" s="140"/>
      <c r="E34" s="141"/>
      <c r="F34" s="139"/>
      <c r="G34" s="140"/>
      <c r="H34" s="140"/>
      <c r="I34" s="140"/>
      <c r="J34" s="141"/>
      <c r="K34" s="133"/>
      <c r="L34" s="133"/>
      <c r="M34" s="39" t="s">
        <v>13</v>
      </c>
      <c r="N34" s="39" t="s">
        <v>14</v>
      </c>
      <c r="O34" s="39" t="s">
        <v>15</v>
      </c>
      <c r="P34" s="39" t="s">
        <v>16</v>
      </c>
      <c r="Q34" s="39" t="s">
        <v>17</v>
      </c>
      <c r="R34" s="39" t="s">
        <v>18</v>
      </c>
      <c r="S34" s="39" t="s">
        <v>19</v>
      </c>
      <c r="T34" s="39" t="s">
        <v>20</v>
      </c>
      <c r="U34" s="2"/>
    </row>
    <row r="35" spans="2:21" ht="23" thickBot="1" x14ac:dyDescent="0.6">
      <c r="B35" s="134"/>
      <c r="C35" s="142"/>
      <c r="D35" s="143"/>
      <c r="E35" s="144"/>
      <c r="F35" s="142"/>
      <c r="G35" s="143"/>
      <c r="H35" s="143"/>
      <c r="I35" s="143"/>
      <c r="J35" s="144"/>
      <c r="K35" s="134"/>
      <c r="L35" s="134"/>
      <c r="M35" s="88">
        <f>ROUND(M31/M27*100,1)</f>
        <v>70</v>
      </c>
      <c r="N35" s="88">
        <f t="shared" si="0"/>
        <v>70</v>
      </c>
      <c r="O35" s="88">
        <f t="shared" si="0"/>
        <v>70</v>
      </c>
      <c r="P35" s="88">
        <f t="shared" si="0"/>
        <v>70</v>
      </c>
      <c r="Q35" s="88">
        <f t="shared" si="0"/>
        <v>70</v>
      </c>
      <c r="R35" s="88">
        <f t="shared" si="0"/>
        <v>70</v>
      </c>
      <c r="S35" s="75"/>
      <c r="T35" s="75"/>
      <c r="U35" s="2"/>
    </row>
    <row r="36" spans="2:21" ht="22.5" x14ac:dyDescent="0.55000000000000004">
      <c r="B36" s="133" t="s">
        <v>79</v>
      </c>
      <c r="C36" s="139" t="s">
        <v>95</v>
      </c>
      <c r="D36" s="140"/>
      <c r="E36" s="141"/>
      <c r="F36" s="146" t="s">
        <v>46</v>
      </c>
      <c r="G36" s="140"/>
      <c r="H36" s="140"/>
      <c r="I36" s="140"/>
      <c r="J36" s="141"/>
      <c r="K36" s="133" t="s">
        <v>21</v>
      </c>
      <c r="L36" s="133" t="s">
        <v>22</v>
      </c>
      <c r="M36" s="76" t="s">
        <v>5</v>
      </c>
      <c r="N36" s="76" t="s">
        <v>6</v>
      </c>
      <c r="O36" s="76" t="s">
        <v>7</v>
      </c>
      <c r="P36" s="76" t="s">
        <v>8</v>
      </c>
      <c r="Q36" s="76" t="s">
        <v>9</v>
      </c>
      <c r="R36" s="76" t="s">
        <v>10</v>
      </c>
      <c r="S36" s="76" t="s">
        <v>11</v>
      </c>
      <c r="T36" s="31"/>
      <c r="U36" s="2"/>
    </row>
    <row r="37" spans="2:21" ht="22.5" x14ac:dyDescent="0.55000000000000004">
      <c r="B37" s="133"/>
      <c r="C37" s="139"/>
      <c r="D37" s="140"/>
      <c r="E37" s="141"/>
      <c r="F37" s="139"/>
      <c r="G37" s="140"/>
      <c r="H37" s="140"/>
      <c r="I37" s="140"/>
      <c r="J37" s="141"/>
      <c r="K37" s="133"/>
      <c r="L37" s="133"/>
      <c r="M37" s="47"/>
      <c r="N37" s="47"/>
      <c r="O37" s="47"/>
      <c r="P37" s="47"/>
      <c r="Q37" s="47"/>
      <c r="R37" s="47"/>
      <c r="S37" s="43">
        <f>SUM(M37:R37)</f>
        <v>0</v>
      </c>
      <c r="T37" s="31"/>
      <c r="U37" s="2"/>
    </row>
    <row r="38" spans="2:21" ht="22.5" x14ac:dyDescent="0.55000000000000004">
      <c r="B38" s="133"/>
      <c r="C38" s="139"/>
      <c r="D38" s="140"/>
      <c r="E38" s="141"/>
      <c r="F38" s="139"/>
      <c r="G38" s="140"/>
      <c r="H38" s="140"/>
      <c r="I38" s="140"/>
      <c r="J38" s="141"/>
      <c r="K38" s="133"/>
      <c r="L38" s="133"/>
      <c r="M38" s="39" t="s">
        <v>13</v>
      </c>
      <c r="N38" s="39" t="s">
        <v>14</v>
      </c>
      <c r="O38" s="39" t="s">
        <v>15</v>
      </c>
      <c r="P38" s="39" t="s">
        <v>16</v>
      </c>
      <c r="Q38" s="39" t="s">
        <v>17</v>
      </c>
      <c r="R38" s="39" t="s">
        <v>18</v>
      </c>
      <c r="S38" s="39" t="s">
        <v>19</v>
      </c>
      <c r="T38" s="39" t="s">
        <v>20</v>
      </c>
      <c r="U38" s="2"/>
    </row>
    <row r="39" spans="2:21" ht="23" thickBot="1" x14ac:dyDescent="0.6">
      <c r="B39" s="134"/>
      <c r="C39" s="142"/>
      <c r="D39" s="143"/>
      <c r="E39" s="144"/>
      <c r="F39" s="142"/>
      <c r="G39" s="143"/>
      <c r="H39" s="143"/>
      <c r="I39" s="143"/>
      <c r="J39" s="144"/>
      <c r="K39" s="134"/>
      <c r="L39" s="134"/>
      <c r="M39" s="89"/>
      <c r="N39" s="89"/>
      <c r="O39" s="89"/>
      <c r="P39" s="89"/>
      <c r="Q39" s="89">
        <v>10000</v>
      </c>
      <c r="R39" s="89"/>
      <c r="S39" s="67">
        <f>SUM(M39:R39)</f>
        <v>10000</v>
      </c>
      <c r="T39" s="67">
        <f>S37+S39</f>
        <v>10000</v>
      </c>
      <c r="U39" s="2"/>
    </row>
    <row r="40" spans="2:21" ht="22.5" x14ac:dyDescent="0.55000000000000004">
      <c r="B40" s="133" t="s">
        <v>35</v>
      </c>
      <c r="C40" s="139" t="s">
        <v>72</v>
      </c>
      <c r="D40" s="140"/>
      <c r="E40" s="141"/>
      <c r="F40" s="146" t="s">
        <v>59</v>
      </c>
      <c r="G40" s="140"/>
      <c r="H40" s="140"/>
      <c r="I40" s="140"/>
      <c r="J40" s="141"/>
      <c r="K40" s="133" t="s">
        <v>21</v>
      </c>
      <c r="L40" s="133" t="s">
        <v>22</v>
      </c>
      <c r="M40" s="76" t="s">
        <v>5</v>
      </c>
      <c r="N40" s="76" t="s">
        <v>6</v>
      </c>
      <c r="O40" s="76" t="s">
        <v>7</v>
      </c>
      <c r="P40" s="76" t="s">
        <v>8</v>
      </c>
      <c r="Q40" s="76" t="s">
        <v>9</v>
      </c>
      <c r="R40" s="76" t="s">
        <v>10</v>
      </c>
      <c r="S40" s="76" t="s">
        <v>11</v>
      </c>
      <c r="T40" s="31"/>
      <c r="U40" s="2"/>
    </row>
    <row r="41" spans="2:21" ht="22.5" x14ac:dyDescent="0.55000000000000004">
      <c r="B41" s="133"/>
      <c r="C41" s="139"/>
      <c r="D41" s="140"/>
      <c r="E41" s="141"/>
      <c r="F41" s="139"/>
      <c r="G41" s="140"/>
      <c r="H41" s="140"/>
      <c r="I41" s="140"/>
      <c r="J41" s="141"/>
      <c r="K41" s="133"/>
      <c r="L41" s="133"/>
      <c r="M41" s="43">
        <v>200</v>
      </c>
      <c r="N41" s="43">
        <v>400</v>
      </c>
      <c r="O41" s="43">
        <v>400</v>
      </c>
      <c r="P41" s="43">
        <v>400</v>
      </c>
      <c r="Q41" s="43">
        <v>400</v>
      </c>
      <c r="R41" s="43">
        <v>400</v>
      </c>
      <c r="S41" s="43">
        <f>SUM(M41:R41)</f>
        <v>2200</v>
      </c>
      <c r="T41" s="31"/>
      <c r="U41" s="2"/>
    </row>
    <row r="42" spans="2:21" ht="22.5" x14ac:dyDescent="0.55000000000000004">
      <c r="B42" s="133"/>
      <c r="C42" s="139"/>
      <c r="D42" s="140"/>
      <c r="E42" s="141"/>
      <c r="F42" s="139"/>
      <c r="G42" s="140"/>
      <c r="H42" s="140"/>
      <c r="I42" s="140"/>
      <c r="J42" s="141"/>
      <c r="K42" s="133"/>
      <c r="L42" s="133"/>
      <c r="M42" s="39" t="s">
        <v>13</v>
      </c>
      <c r="N42" s="39" t="s">
        <v>14</v>
      </c>
      <c r="O42" s="39" t="s">
        <v>15</v>
      </c>
      <c r="P42" s="39" t="s">
        <v>16</v>
      </c>
      <c r="Q42" s="39" t="s">
        <v>17</v>
      </c>
      <c r="R42" s="39" t="s">
        <v>18</v>
      </c>
      <c r="S42" s="39" t="s">
        <v>19</v>
      </c>
      <c r="T42" s="39" t="s">
        <v>20</v>
      </c>
      <c r="U42" s="2"/>
    </row>
    <row r="43" spans="2:21" ht="23" thickBot="1" x14ac:dyDescent="0.6">
      <c r="B43" s="134"/>
      <c r="C43" s="142"/>
      <c r="D43" s="143"/>
      <c r="E43" s="144"/>
      <c r="F43" s="142"/>
      <c r="G43" s="143"/>
      <c r="H43" s="143"/>
      <c r="I43" s="143"/>
      <c r="J43" s="144"/>
      <c r="K43" s="134"/>
      <c r="L43" s="134"/>
      <c r="M43" s="67">
        <v>400</v>
      </c>
      <c r="N43" s="67">
        <v>400</v>
      </c>
      <c r="O43" s="67">
        <v>400</v>
      </c>
      <c r="P43" s="67">
        <v>400</v>
      </c>
      <c r="Q43" s="67">
        <v>300</v>
      </c>
      <c r="R43" s="67"/>
      <c r="S43" s="67">
        <f>SUM(M43:R43)</f>
        <v>1900</v>
      </c>
      <c r="T43" s="67">
        <f>S41+S43</f>
        <v>4100</v>
      </c>
      <c r="U43" s="2"/>
    </row>
    <row r="44" spans="2:21" ht="21.65" customHeight="1" x14ac:dyDescent="0.55000000000000004">
      <c r="B44" s="133" t="s">
        <v>80</v>
      </c>
      <c r="C44" s="139" t="s">
        <v>73</v>
      </c>
      <c r="D44" s="140"/>
      <c r="E44" s="141"/>
      <c r="F44" s="146" t="s">
        <v>59</v>
      </c>
      <c r="G44" s="140"/>
      <c r="H44" s="140"/>
      <c r="I44" s="140"/>
      <c r="J44" s="141"/>
      <c r="K44" s="133" t="s">
        <v>21</v>
      </c>
      <c r="L44" s="133" t="s">
        <v>22</v>
      </c>
      <c r="M44" s="76" t="s">
        <v>5</v>
      </c>
      <c r="N44" s="76" t="s">
        <v>6</v>
      </c>
      <c r="O44" s="76" t="s">
        <v>7</v>
      </c>
      <c r="P44" s="76" t="s">
        <v>8</v>
      </c>
      <c r="Q44" s="76" t="s">
        <v>9</v>
      </c>
      <c r="R44" s="76" t="s">
        <v>10</v>
      </c>
      <c r="S44" s="76" t="s">
        <v>11</v>
      </c>
      <c r="T44" s="31"/>
      <c r="U44" s="2"/>
    </row>
    <row r="45" spans="2:21" ht="22.5" x14ac:dyDescent="0.55000000000000004">
      <c r="B45" s="133"/>
      <c r="C45" s="139"/>
      <c r="D45" s="140"/>
      <c r="E45" s="141"/>
      <c r="F45" s="139"/>
      <c r="G45" s="140"/>
      <c r="H45" s="140"/>
      <c r="I45" s="140"/>
      <c r="J45" s="141"/>
      <c r="K45" s="133"/>
      <c r="L45" s="133"/>
      <c r="M45" s="43">
        <v>100</v>
      </c>
      <c r="N45" s="43">
        <v>200</v>
      </c>
      <c r="O45" s="43">
        <v>200</v>
      </c>
      <c r="P45" s="43">
        <v>200</v>
      </c>
      <c r="Q45" s="43">
        <v>200</v>
      </c>
      <c r="R45" s="43">
        <v>200</v>
      </c>
      <c r="S45" s="43">
        <f>SUM(M45:R45)</f>
        <v>1100</v>
      </c>
      <c r="T45" s="31"/>
      <c r="U45" s="2"/>
    </row>
    <row r="46" spans="2:21" ht="22.5" x14ac:dyDescent="0.55000000000000004">
      <c r="B46" s="133"/>
      <c r="C46" s="139"/>
      <c r="D46" s="140"/>
      <c r="E46" s="141"/>
      <c r="F46" s="139"/>
      <c r="G46" s="140"/>
      <c r="H46" s="140"/>
      <c r="I46" s="140"/>
      <c r="J46" s="141"/>
      <c r="K46" s="133"/>
      <c r="L46" s="133"/>
      <c r="M46" s="39" t="s">
        <v>13</v>
      </c>
      <c r="N46" s="39" t="s">
        <v>14</v>
      </c>
      <c r="O46" s="39" t="s">
        <v>15</v>
      </c>
      <c r="P46" s="39" t="s">
        <v>16</v>
      </c>
      <c r="Q46" s="39" t="s">
        <v>17</v>
      </c>
      <c r="R46" s="39" t="s">
        <v>18</v>
      </c>
      <c r="S46" s="39" t="s">
        <v>19</v>
      </c>
      <c r="T46" s="39" t="s">
        <v>20</v>
      </c>
      <c r="U46" s="2"/>
    </row>
    <row r="47" spans="2:21" ht="23" thickBot="1" x14ac:dyDescent="0.6">
      <c r="B47" s="134"/>
      <c r="C47" s="142"/>
      <c r="D47" s="143"/>
      <c r="E47" s="144"/>
      <c r="F47" s="142"/>
      <c r="G47" s="143"/>
      <c r="H47" s="143"/>
      <c r="I47" s="143"/>
      <c r="J47" s="144"/>
      <c r="K47" s="134"/>
      <c r="L47" s="134"/>
      <c r="M47" s="67">
        <v>200</v>
      </c>
      <c r="N47" s="67">
        <v>200</v>
      </c>
      <c r="O47" s="67">
        <v>200</v>
      </c>
      <c r="P47" s="67">
        <v>200</v>
      </c>
      <c r="Q47" s="67">
        <v>150</v>
      </c>
      <c r="R47" s="67"/>
      <c r="S47" s="67">
        <f>SUM(M47:R47)</f>
        <v>950</v>
      </c>
      <c r="T47" s="67">
        <f>S45+S47</f>
        <v>2050</v>
      </c>
      <c r="U47" s="2"/>
    </row>
    <row r="48" spans="2:21" ht="22.5" x14ac:dyDescent="0.55000000000000004">
      <c r="B48" s="133" t="s">
        <v>70</v>
      </c>
      <c r="C48" s="139" t="s">
        <v>74</v>
      </c>
      <c r="D48" s="140"/>
      <c r="E48" s="141"/>
      <c r="F48" s="146" t="s">
        <v>46</v>
      </c>
      <c r="G48" s="140"/>
      <c r="H48" s="140"/>
      <c r="I48" s="140"/>
      <c r="J48" s="141"/>
      <c r="K48" s="133" t="s">
        <v>21</v>
      </c>
      <c r="L48" s="133" t="s">
        <v>22</v>
      </c>
      <c r="M48" s="76" t="s">
        <v>5</v>
      </c>
      <c r="N48" s="76" t="s">
        <v>6</v>
      </c>
      <c r="O48" s="76" t="s">
        <v>7</v>
      </c>
      <c r="P48" s="76" t="s">
        <v>8</v>
      </c>
      <c r="Q48" s="76" t="s">
        <v>9</v>
      </c>
      <c r="R48" s="76" t="s">
        <v>10</v>
      </c>
      <c r="S48" s="76" t="s">
        <v>11</v>
      </c>
      <c r="T48" s="31"/>
      <c r="U48" s="2"/>
    </row>
    <row r="49" spans="2:21" ht="22.5" x14ac:dyDescent="0.55000000000000004">
      <c r="B49" s="133"/>
      <c r="C49" s="139"/>
      <c r="D49" s="140"/>
      <c r="E49" s="141"/>
      <c r="F49" s="139"/>
      <c r="G49" s="140"/>
      <c r="H49" s="140"/>
      <c r="I49" s="140"/>
      <c r="J49" s="141"/>
      <c r="K49" s="133"/>
      <c r="L49" s="133"/>
      <c r="M49" s="43">
        <v>45</v>
      </c>
      <c r="N49" s="43">
        <v>85</v>
      </c>
      <c r="O49" s="43">
        <v>85</v>
      </c>
      <c r="P49" s="43">
        <v>85</v>
      </c>
      <c r="Q49" s="43">
        <v>85</v>
      </c>
      <c r="R49" s="43">
        <v>85</v>
      </c>
      <c r="S49" s="43">
        <f>SUM(M49:R49)</f>
        <v>470</v>
      </c>
      <c r="T49" s="31"/>
      <c r="U49" s="2"/>
    </row>
    <row r="50" spans="2:21" ht="22.5" x14ac:dyDescent="0.55000000000000004">
      <c r="B50" s="133"/>
      <c r="C50" s="139"/>
      <c r="D50" s="140"/>
      <c r="E50" s="141"/>
      <c r="F50" s="139"/>
      <c r="G50" s="140"/>
      <c r="H50" s="140"/>
      <c r="I50" s="140"/>
      <c r="J50" s="141"/>
      <c r="K50" s="133"/>
      <c r="L50" s="133"/>
      <c r="M50" s="39" t="s">
        <v>13</v>
      </c>
      <c r="N50" s="39" t="s">
        <v>14</v>
      </c>
      <c r="O50" s="39" t="s">
        <v>15</v>
      </c>
      <c r="P50" s="39" t="s">
        <v>16</v>
      </c>
      <c r="Q50" s="39" t="s">
        <v>17</v>
      </c>
      <c r="R50" s="39" t="s">
        <v>18</v>
      </c>
      <c r="S50" s="39" t="s">
        <v>19</v>
      </c>
      <c r="T50" s="39" t="s">
        <v>20</v>
      </c>
      <c r="U50" s="2"/>
    </row>
    <row r="51" spans="2:21" ht="23" thickBot="1" x14ac:dyDescent="0.6">
      <c r="B51" s="134"/>
      <c r="C51" s="142"/>
      <c r="D51" s="143"/>
      <c r="E51" s="144"/>
      <c r="F51" s="142"/>
      <c r="G51" s="143"/>
      <c r="H51" s="143"/>
      <c r="I51" s="143"/>
      <c r="J51" s="144"/>
      <c r="K51" s="134"/>
      <c r="L51" s="134"/>
      <c r="M51" s="67">
        <v>85</v>
      </c>
      <c r="N51" s="67">
        <v>85</v>
      </c>
      <c r="O51" s="67">
        <v>85</v>
      </c>
      <c r="P51" s="67">
        <v>85</v>
      </c>
      <c r="Q51" s="67">
        <v>40</v>
      </c>
      <c r="R51" s="67"/>
      <c r="S51" s="67">
        <f>SUM(M51:R51)</f>
        <v>380</v>
      </c>
      <c r="T51" s="67">
        <f>S49+S51</f>
        <v>850</v>
      </c>
      <c r="U51" s="2"/>
    </row>
    <row r="52" spans="2:21" ht="22.5" x14ac:dyDescent="0.55000000000000004">
      <c r="B52" s="135" t="s">
        <v>36</v>
      </c>
      <c r="C52" s="136" t="s">
        <v>75</v>
      </c>
      <c r="D52" s="137"/>
      <c r="E52" s="138"/>
      <c r="F52" s="145" t="s">
        <v>96</v>
      </c>
      <c r="G52" s="137"/>
      <c r="H52" s="137"/>
      <c r="I52" s="137"/>
      <c r="J52" s="138"/>
      <c r="K52" s="135" t="s">
        <v>21</v>
      </c>
      <c r="L52" s="135" t="s">
        <v>22</v>
      </c>
      <c r="M52" s="55" t="s">
        <v>5</v>
      </c>
      <c r="N52" s="55" t="s">
        <v>6</v>
      </c>
      <c r="O52" s="55" t="s">
        <v>7</v>
      </c>
      <c r="P52" s="55" t="s">
        <v>8</v>
      </c>
      <c r="Q52" s="55" t="s">
        <v>9</v>
      </c>
      <c r="R52" s="55" t="s">
        <v>10</v>
      </c>
      <c r="S52" s="55" t="s">
        <v>11</v>
      </c>
      <c r="T52" s="56"/>
      <c r="U52" s="2"/>
    </row>
    <row r="53" spans="2:21" ht="22.5" x14ac:dyDescent="0.55000000000000004">
      <c r="B53" s="133"/>
      <c r="C53" s="139"/>
      <c r="D53" s="140"/>
      <c r="E53" s="141"/>
      <c r="F53" s="139"/>
      <c r="G53" s="140"/>
      <c r="H53" s="140"/>
      <c r="I53" s="140"/>
      <c r="J53" s="141"/>
      <c r="K53" s="133"/>
      <c r="L53" s="133"/>
      <c r="M53" s="44">
        <f>M41+M45+M49</f>
        <v>345</v>
      </c>
      <c r="N53" s="44">
        <f t="shared" ref="N53:R55" si="1">N41+N45+N49</f>
        <v>685</v>
      </c>
      <c r="O53" s="44">
        <f t="shared" si="1"/>
        <v>685</v>
      </c>
      <c r="P53" s="44">
        <f t="shared" si="1"/>
        <v>685</v>
      </c>
      <c r="Q53" s="44">
        <f t="shared" si="1"/>
        <v>685</v>
      </c>
      <c r="R53" s="44">
        <f t="shared" si="1"/>
        <v>685</v>
      </c>
      <c r="S53" s="43">
        <f>SUM(M53:R53)</f>
        <v>3770</v>
      </c>
      <c r="T53" s="31"/>
      <c r="U53" s="2"/>
    </row>
    <row r="54" spans="2:21" ht="22.5" x14ac:dyDescent="0.55000000000000004">
      <c r="B54" s="133"/>
      <c r="C54" s="139"/>
      <c r="D54" s="140"/>
      <c r="E54" s="141"/>
      <c r="F54" s="139"/>
      <c r="G54" s="140"/>
      <c r="H54" s="140"/>
      <c r="I54" s="140"/>
      <c r="J54" s="141"/>
      <c r="K54" s="133"/>
      <c r="L54" s="133"/>
      <c r="M54" s="39" t="s">
        <v>13</v>
      </c>
      <c r="N54" s="39" t="s">
        <v>14</v>
      </c>
      <c r="O54" s="39" t="s">
        <v>15</v>
      </c>
      <c r="P54" s="39" t="s">
        <v>16</v>
      </c>
      <c r="Q54" s="39" t="s">
        <v>17</v>
      </c>
      <c r="R54" s="39" t="s">
        <v>18</v>
      </c>
      <c r="S54" s="39" t="s">
        <v>19</v>
      </c>
      <c r="T54" s="39" t="s">
        <v>20</v>
      </c>
      <c r="U54" s="2"/>
    </row>
    <row r="55" spans="2:21" ht="23" thickBot="1" x14ac:dyDescent="0.6">
      <c r="B55" s="134"/>
      <c r="C55" s="142"/>
      <c r="D55" s="143"/>
      <c r="E55" s="144"/>
      <c r="F55" s="142"/>
      <c r="G55" s="143"/>
      <c r="H55" s="143"/>
      <c r="I55" s="143"/>
      <c r="J55" s="144"/>
      <c r="K55" s="134"/>
      <c r="L55" s="134"/>
      <c r="M55" s="66">
        <f>M43+M47+M51</f>
        <v>685</v>
      </c>
      <c r="N55" s="66">
        <f t="shared" si="1"/>
        <v>685</v>
      </c>
      <c r="O55" s="66">
        <f t="shared" si="1"/>
        <v>685</v>
      </c>
      <c r="P55" s="66">
        <f t="shared" si="1"/>
        <v>685</v>
      </c>
      <c r="Q55" s="66">
        <f t="shared" si="1"/>
        <v>490</v>
      </c>
      <c r="R55" s="66">
        <f t="shared" si="1"/>
        <v>0</v>
      </c>
      <c r="S55" s="67">
        <f>SUM(M55:R55)</f>
        <v>3230</v>
      </c>
      <c r="T55" s="67">
        <f>S53+S55</f>
        <v>7000</v>
      </c>
      <c r="U55" s="2"/>
    </row>
    <row r="56" spans="2:21" ht="22.5" x14ac:dyDescent="0.55000000000000004">
      <c r="B56" s="133" t="s">
        <v>49</v>
      </c>
      <c r="C56" s="139" t="s">
        <v>66</v>
      </c>
      <c r="D56" s="140"/>
      <c r="E56" s="141"/>
      <c r="F56" s="146" t="s">
        <v>84</v>
      </c>
      <c r="G56" s="140"/>
      <c r="H56" s="140"/>
      <c r="I56" s="140"/>
      <c r="J56" s="141"/>
      <c r="K56" s="133" t="s">
        <v>21</v>
      </c>
      <c r="L56" s="133" t="s">
        <v>22</v>
      </c>
      <c r="M56" s="76" t="s">
        <v>5</v>
      </c>
      <c r="N56" s="76" t="s">
        <v>6</v>
      </c>
      <c r="O56" s="76" t="s">
        <v>7</v>
      </c>
      <c r="P56" s="76" t="s">
        <v>8</v>
      </c>
      <c r="Q56" s="76" t="s">
        <v>9</v>
      </c>
      <c r="R56" s="76" t="s">
        <v>10</v>
      </c>
      <c r="S56" s="76" t="s">
        <v>11</v>
      </c>
      <c r="T56" s="31"/>
      <c r="U56" s="2"/>
    </row>
    <row r="57" spans="2:21" ht="22.5" x14ac:dyDescent="0.55000000000000004">
      <c r="B57" s="133"/>
      <c r="C57" s="139"/>
      <c r="D57" s="140"/>
      <c r="E57" s="141"/>
      <c r="F57" s="139"/>
      <c r="G57" s="140"/>
      <c r="H57" s="140"/>
      <c r="I57" s="140"/>
      <c r="J57" s="141"/>
      <c r="K57" s="133"/>
      <c r="L57" s="133"/>
      <c r="M57" s="43">
        <v>0</v>
      </c>
      <c r="N57" s="44">
        <f>M69</f>
        <v>345</v>
      </c>
      <c r="O57" s="44">
        <f t="shared" ref="O57:R57" si="2">N69</f>
        <v>1030</v>
      </c>
      <c r="P57" s="44">
        <f t="shared" si="2"/>
        <v>1715</v>
      </c>
      <c r="Q57" s="44">
        <f t="shared" si="2"/>
        <v>2400</v>
      </c>
      <c r="R57" s="44">
        <f t="shared" si="2"/>
        <v>3085</v>
      </c>
      <c r="S57" s="43"/>
      <c r="T57" s="31"/>
      <c r="U57" s="2"/>
    </row>
    <row r="58" spans="2:21" ht="22.5" x14ac:dyDescent="0.55000000000000004">
      <c r="B58" s="133"/>
      <c r="C58" s="139"/>
      <c r="D58" s="140"/>
      <c r="E58" s="141"/>
      <c r="F58" s="139"/>
      <c r="G58" s="140"/>
      <c r="H58" s="140"/>
      <c r="I58" s="140"/>
      <c r="J58" s="141"/>
      <c r="K58" s="133"/>
      <c r="L58" s="133"/>
      <c r="M58" s="39" t="s">
        <v>13</v>
      </c>
      <c r="N58" s="39" t="s">
        <v>14</v>
      </c>
      <c r="O58" s="39" t="s">
        <v>15</v>
      </c>
      <c r="P58" s="39" t="s">
        <v>16</v>
      </c>
      <c r="Q58" s="39" t="s">
        <v>17</v>
      </c>
      <c r="R58" s="39" t="s">
        <v>18</v>
      </c>
      <c r="S58" s="39" t="s">
        <v>19</v>
      </c>
      <c r="T58" s="39" t="s">
        <v>20</v>
      </c>
      <c r="U58" s="2"/>
    </row>
    <row r="59" spans="2:21" ht="23" thickBot="1" x14ac:dyDescent="0.6">
      <c r="B59" s="134"/>
      <c r="C59" s="142"/>
      <c r="D59" s="143"/>
      <c r="E59" s="144"/>
      <c r="F59" s="142"/>
      <c r="G59" s="143"/>
      <c r="H59" s="143"/>
      <c r="I59" s="143"/>
      <c r="J59" s="144"/>
      <c r="K59" s="134"/>
      <c r="L59" s="134"/>
      <c r="M59" s="66">
        <f>R69</f>
        <v>3770</v>
      </c>
      <c r="N59" s="66">
        <f>M71</f>
        <v>4455</v>
      </c>
      <c r="O59" s="66">
        <f t="shared" ref="O59:R59" si="3">N71</f>
        <v>5140</v>
      </c>
      <c r="P59" s="66">
        <f t="shared" si="3"/>
        <v>5825</v>
      </c>
      <c r="Q59" s="66">
        <f t="shared" si="3"/>
        <v>6510</v>
      </c>
      <c r="R59" s="66">
        <f t="shared" si="3"/>
        <v>0</v>
      </c>
      <c r="S59" s="67"/>
      <c r="T59" s="67"/>
      <c r="U59" s="2"/>
    </row>
    <row r="60" spans="2:21" ht="22.5" x14ac:dyDescent="0.55000000000000004">
      <c r="B60" s="133" t="s">
        <v>50</v>
      </c>
      <c r="C60" s="139" t="s">
        <v>67</v>
      </c>
      <c r="D60" s="140"/>
      <c r="E60" s="141"/>
      <c r="F60" s="146" t="s">
        <v>93</v>
      </c>
      <c r="G60" s="140"/>
      <c r="H60" s="140"/>
      <c r="I60" s="140"/>
      <c r="J60" s="141"/>
      <c r="K60" s="133" t="s">
        <v>21</v>
      </c>
      <c r="L60" s="133" t="s">
        <v>22</v>
      </c>
      <c r="M60" s="76" t="s">
        <v>5</v>
      </c>
      <c r="N60" s="76" t="s">
        <v>6</v>
      </c>
      <c r="O60" s="76" t="s">
        <v>7</v>
      </c>
      <c r="P60" s="76" t="s">
        <v>8</v>
      </c>
      <c r="Q60" s="76" t="s">
        <v>9</v>
      </c>
      <c r="R60" s="76" t="s">
        <v>10</v>
      </c>
      <c r="S60" s="76" t="s">
        <v>11</v>
      </c>
      <c r="T60" s="31"/>
      <c r="U60" s="2"/>
    </row>
    <row r="61" spans="2:21" ht="22.5" x14ac:dyDescent="0.55000000000000004">
      <c r="B61" s="133"/>
      <c r="C61" s="139"/>
      <c r="D61" s="140"/>
      <c r="E61" s="141"/>
      <c r="F61" s="139"/>
      <c r="G61" s="140"/>
      <c r="H61" s="140"/>
      <c r="I61" s="140"/>
      <c r="J61" s="141"/>
      <c r="K61" s="133"/>
      <c r="L61" s="133"/>
      <c r="M61" s="44">
        <f>M53</f>
        <v>345</v>
      </c>
      <c r="N61" s="44">
        <f t="shared" ref="N61:R61" si="4">N53</f>
        <v>685</v>
      </c>
      <c r="O61" s="44">
        <f t="shared" si="4"/>
        <v>685</v>
      </c>
      <c r="P61" s="44">
        <f t="shared" si="4"/>
        <v>685</v>
      </c>
      <c r="Q61" s="44">
        <f t="shared" si="4"/>
        <v>685</v>
      </c>
      <c r="R61" s="44">
        <f t="shared" si="4"/>
        <v>685</v>
      </c>
      <c r="S61" s="43"/>
      <c r="T61" s="31"/>
      <c r="U61" s="2"/>
    </row>
    <row r="62" spans="2:21" ht="22.5" x14ac:dyDescent="0.55000000000000004">
      <c r="B62" s="133"/>
      <c r="C62" s="139"/>
      <c r="D62" s="140"/>
      <c r="E62" s="141"/>
      <c r="F62" s="139"/>
      <c r="G62" s="140"/>
      <c r="H62" s="140"/>
      <c r="I62" s="140"/>
      <c r="J62" s="141"/>
      <c r="K62" s="133"/>
      <c r="L62" s="133"/>
      <c r="M62" s="39" t="s">
        <v>13</v>
      </c>
      <c r="N62" s="39" t="s">
        <v>14</v>
      </c>
      <c r="O62" s="39" t="s">
        <v>15</v>
      </c>
      <c r="P62" s="39" t="s">
        <v>16</v>
      </c>
      <c r="Q62" s="39" t="s">
        <v>17</v>
      </c>
      <c r="R62" s="39" t="s">
        <v>18</v>
      </c>
      <c r="S62" s="39" t="s">
        <v>19</v>
      </c>
      <c r="T62" s="39" t="s">
        <v>20</v>
      </c>
      <c r="U62" s="2"/>
    </row>
    <row r="63" spans="2:21" ht="23" thickBot="1" x14ac:dyDescent="0.6">
      <c r="B63" s="134"/>
      <c r="C63" s="142"/>
      <c r="D63" s="143"/>
      <c r="E63" s="144"/>
      <c r="F63" s="142"/>
      <c r="G63" s="143"/>
      <c r="H63" s="143"/>
      <c r="I63" s="143"/>
      <c r="J63" s="144"/>
      <c r="K63" s="134"/>
      <c r="L63" s="134"/>
      <c r="M63" s="66">
        <f>M55</f>
        <v>685</v>
      </c>
      <c r="N63" s="66">
        <f t="shared" ref="N63:R63" si="5">N55</f>
        <v>685</v>
      </c>
      <c r="O63" s="66">
        <f t="shared" si="5"/>
        <v>685</v>
      </c>
      <c r="P63" s="66">
        <f t="shared" si="5"/>
        <v>685</v>
      </c>
      <c r="Q63" s="66">
        <f t="shared" si="5"/>
        <v>490</v>
      </c>
      <c r="R63" s="66">
        <f t="shared" si="5"/>
        <v>0</v>
      </c>
      <c r="S63" s="67"/>
      <c r="T63" s="67"/>
      <c r="U63" s="2"/>
    </row>
    <row r="64" spans="2:21" ht="22.5" x14ac:dyDescent="0.55000000000000004">
      <c r="B64" s="133" t="s">
        <v>81</v>
      </c>
      <c r="C64" s="146" t="s">
        <v>68</v>
      </c>
      <c r="D64" s="140"/>
      <c r="E64" s="141"/>
      <c r="F64" s="146" t="s">
        <v>46</v>
      </c>
      <c r="G64" s="140"/>
      <c r="H64" s="140"/>
      <c r="I64" s="140"/>
      <c r="J64" s="141"/>
      <c r="K64" s="133" t="s">
        <v>21</v>
      </c>
      <c r="L64" s="133" t="s">
        <v>22</v>
      </c>
      <c r="M64" s="76" t="s">
        <v>5</v>
      </c>
      <c r="N64" s="76" t="s">
        <v>6</v>
      </c>
      <c r="O64" s="76" t="s">
        <v>7</v>
      </c>
      <c r="P64" s="76" t="s">
        <v>8</v>
      </c>
      <c r="Q64" s="76" t="s">
        <v>9</v>
      </c>
      <c r="R64" s="76" t="s">
        <v>10</v>
      </c>
      <c r="S64" s="76" t="s">
        <v>11</v>
      </c>
      <c r="T64" s="31"/>
      <c r="U64" s="2"/>
    </row>
    <row r="65" spans="2:21" ht="22.5" x14ac:dyDescent="0.55000000000000004">
      <c r="B65" s="133"/>
      <c r="C65" s="139"/>
      <c r="D65" s="140"/>
      <c r="E65" s="141"/>
      <c r="F65" s="139"/>
      <c r="G65" s="140"/>
      <c r="H65" s="140"/>
      <c r="I65" s="140"/>
      <c r="J65" s="141"/>
      <c r="K65" s="133"/>
      <c r="L65" s="133"/>
      <c r="M65" s="43">
        <v>0</v>
      </c>
      <c r="N65" s="43">
        <v>0</v>
      </c>
      <c r="O65" s="43">
        <v>0</v>
      </c>
      <c r="P65" s="43">
        <v>0</v>
      </c>
      <c r="Q65" s="43">
        <v>0</v>
      </c>
      <c r="R65" s="43">
        <v>0</v>
      </c>
      <c r="S65" s="43"/>
      <c r="T65" s="31"/>
      <c r="U65" s="2"/>
    </row>
    <row r="66" spans="2:21" ht="22.5" x14ac:dyDescent="0.55000000000000004">
      <c r="B66" s="133"/>
      <c r="C66" s="139"/>
      <c r="D66" s="140"/>
      <c r="E66" s="141"/>
      <c r="F66" s="139"/>
      <c r="G66" s="140"/>
      <c r="H66" s="140"/>
      <c r="I66" s="140"/>
      <c r="J66" s="141"/>
      <c r="K66" s="133"/>
      <c r="L66" s="133"/>
      <c r="M66" s="39" t="s">
        <v>13</v>
      </c>
      <c r="N66" s="39" t="s">
        <v>14</v>
      </c>
      <c r="O66" s="39" t="s">
        <v>15</v>
      </c>
      <c r="P66" s="39" t="s">
        <v>16</v>
      </c>
      <c r="Q66" s="39" t="s">
        <v>17</v>
      </c>
      <c r="R66" s="39" t="s">
        <v>18</v>
      </c>
      <c r="S66" s="39" t="s">
        <v>19</v>
      </c>
      <c r="T66" s="39" t="s">
        <v>20</v>
      </c>
      <c r="U66" s="2"/>
    </row>
    <row r="67" spans="2:21" ht="23" thickBot="1" x14ac:dyDescent="0.6">
      <c r="B67" s="134"/>
      <c r="C67" s="142"/>
      <c r="D67" s="143"/>
      <c r="E67" s="144"/>
      <c r="F67" s="142"/>
      <c r="G67" s="143"/>
      <c r="H67" s="143"/>
      <c r="I67" s="143"/>
      <c r="J67" s="144"/>
      <c r="K67" s="134"/>
      <c r="L67" s="134"/>
      <c r="M67" s="67">
        <v>0</v>
      </c>
      <c r="N67" s="67">
        <v>0</v>
      </c>
      <c r="O67" s="67">
        <v>0</v>
      </c>
      <c r="P67" s="67">
        <v>0</v>
      </c>
      <c r="Q67" s="90">
        <v>7000</v>
      </c>
      <c r="R67" s="67"/>
      <c r="S67" s="67"/>
      <c r="T67" s="67"/>
      <c r="U67" s="2"/>
    </row>
    <row r="68" spans="2:21" ht="21.65" customHeight="1" x14ac:dyDescent="0.55000000000000004">
      <c r="B68" s="133" t="s">
        <v>51</v>
      </c>
      <c r="C68" s="139" t="s">
        <v>69</v>
      </c>
      <c r="D68" s="140"/>
      <c r="E68" s="141"/>
      <c r="F68" s="146" t="s">
        <v>85</v>
      </c>
      <c r="G68" s="140"/>
      <c r="H68" s="140"/>
      <c r="I68" s="140"/>
      <c r="J68" s="141"/>
      <c r="K68" s="133" t="s">
        <v>21</v>
      </c>
      <c r="L68" s="133" t="s">
        <v>22</v>
      </c>
      <c r="M68" s="76" t="s">
        <v>5</v>
      </c>
      <c r="N68" s="76" t="s">
        <v>6</v>
      </c>
      <c r="O68" s="76" t="s">
        <v>7</v>
      </c>
      <c r="P68" s="76" t="s">
        <v>8</v>
      </c>
      <c r="Q68" s="76" t="s">
        <v>9</v>
      </c>
      <c r="R68" s="76" t="s">
        <v>10</v>
      </c>
      <c r="S68" s="76" t="s">
        <v>11</v>
      </c>
      <c r="T68" s="31"/>
      <c r="U68" s="2"/>
    </row>
    <row r="69" spans="2:21" ht="22.5" x14ac:dyDescent="0.55000000000000004">
      <c r="B69" s="133"/>
      <c r="C69" s="139"/>
      <c r="D69" s="140"/>
      <c r="E69" s="141"/>
      <c r="F69" s="139"/>
      <c r="G69" s="140"/>
      <c r="H69" s="140"/>
      <c r="I69" s="140"/>
      <c r="J69" s="141"/>
      <c r="K69" s="133"/>
      <c r="L69" s="133"/>
      <c r="M69" s="44">
        <f>M57+M61-M65</f>
        <v>345</v>
      </c>
      <c r="N69" s="44">
        <f t="shared" ref="N69:R71" si="6">N57+N61-N65</f>
        <v>1030</v>
      </c>
      <c r="O69" s="44">
        <f t="shared" si="6"/>
        <v>1715</v>
      </c>
      <c r="P69" s="44">
        <f t="shared" si="6"/>
        <v>2400</v>
      </c>
      <c r="Q69" s="44">
        <f t="shared" si="6"/>
        <v>3085</v>
      </c>
      <c r="R69" s="44">
        <f t="shared" si="6"/>
        <v>3770</v>
      </c>
      <c r="S69" s="43"/>
      <c r="T69" s="31"/>
      <c r="U69" s="2"/>
    </row>
    <row r="70" spans="2:21" ht="22.5" x14ac:dyDescent="0.55000000000000004">
      <c r="B70" s="133"/>
      <c r="C70" s="139"/>
      <c r="D70" s="140"/>
      <c r="E70" s="141"/>
      <c r="F70" s="139"/>
      <c r="G70" s="140"/>
      <c r="H70" s="140"/>
      <c r="I70" s="140"/>
      <c r="J70" s="141"/>
      <c r="K70" s="133"/>
      <c r="L70" s="133"/>
      <c r="M70" s="39" t="s">
        <v>13</v>
      </c>
      <c r="N70" s="39" t="s">
        <v>14</v>
      </c>
      <c r="O70" s="39" t="s">
        <v>15</v>
      </c>
      <c r="P70" s="39" t="s">
        <v>16</v>
      </c>
      <c r="Q70" s="39" t="s">
        <v>17</v>
      </c>
      <c r="R70" s="39" t="s">
        <v>18</v>
      </c>
      <c r="S70" s="39" t="s">
        <v>19</v>
      </c>
      <c r="T70" s="39" t="s">
        <v>20</v>
      </c>
      <c r="U70" s="2"/>
    </row>
    <row r="71" spans="2:21" ht="23" thickBot="1" x14ac:dyDescent="0.6">
      <c r="B71" s="134"/>
      <c r="C71" s="142"/>
      <c r="D71" s="143"/>
      <c r="E71" s="144"/>
      <c r="F71" s="142"/>
      <c r="G71" s="143"/>
      <c r="H71" s="143"/>
      <c r="I71" s="143"/>
      <c r="J71" s="144"/>
      <c r="K71" s="134"/>
      <c r="L71" s="134"/>
      <c r="M71" s="66">
        <f>M59+M63-M67</f>
        <v>4455</v>
      </c>
      <c r="N71" s="66">
        <f t="shared" si="6"/>
        <v>5140</v>
      </c>
      <c r="O71" s="66">
        <f t="shared" si="6"/>
        <v>5825</v>
      </c>
      <c r="P71" s="66">
        <f t="shared" si="6"/>
        <v>6510</v>
      </c>
      <c r="Q71" s="66">
        <f t="shared" si="6"/>
        <v>0</v>
      </c>
      <c r="R71" s="66">
        <f t="shared" si="6"/>
        <v>0</v>
      </c>
      <c r="S71" s="67"/>
      <c r="T71" s="67"/>
      <c r="U71" s="2"/>
    </row>
    <row r="72" spans="2:21" ht="22.5" x14ac:dyDescent="0.55000000000000004">
      <c r="B72" s="133" t="s">
        <v>82</v>
      </c>
      <c r="C72" s="139" t="s">
        <v>71</v>
      </c>
      <c r="D72" s="140"/>
      <c r="E72" s="141"/>
      <c r="F72" s="146" t="s">
        <v>86</v>
      </c>
      <c r="G72" s="140"/>
      <c r="H72" s="140"/>
      <c r="I72" s="140"/>
      <c r="J72" s="141"/>
      <c r="K72" s="133" t="s">
        <v>21</v>
      </c>
      <c r="L72" s="133" t="s">
        <v>22</v>
      </c>
      <c r="M72" s="76" t="s">
        <v>5</v>
      </c>
      <c r="N72" s="76" t="s">
        <v>6</v>
      </c>
      <c r="O72" s="76" t="s">
        <v>7</v>
      </c>
      <c r="P72" s="76" t="s">
        <v>8</v>
      </c>
      <c r="Q72" s="76" t="s">
        <v>9</v>
      </c>
      <c r="R72" s="76" t="s">
        <v>10</v>
      </c>
      <c r="S72" s="76" t="s">
        <v>11</v>
      </c>
      <c r="T72" s="31"/>
      <c r="U72" s="2"/>
    </row>
    <row r="73" spans="2:21" ht="22.5" x14ac:dyDescent="0.55000000000000004">
      <c r="B73" s="133"/>
      <c r="C73" s="139"/>
      <c r="D73" s="140"/>
      <c r="E73" s="141"/>
      <c r="F73" s="139"/>
      <c r="G73" s="140"/>
      <c r="H73" s="140"/>
      <c r="I73" s="140"/>
      <c r="J73" s="141"/>
      <c r="K73" s="133"/>
      <c r="L73" s="133"/>
      <c r="M73" s="44">
        <f>M69-M57</f>
        <v>345</v>
      </c>
      <c r="N73" s="44">
        <f t="shared" ref="N73:R75" si="7">N69-N57</f>
        <v>685</v>
      </c>
      <c r="O73" s="44">
        <f t="shared" si="7"/>
        <v>685</v>
      </c>
      <c r="P73" s="44">
        <f t="shared" si="7"/>
        <v>685</v>
      </c>
      <c r="Q73" s="44">
        <f t="shared" si="7"/>
        <v>685</v>
      </c>
      <c r="R73" s="44">
        <f t="shared" si="7"/>
        <v>685</v>
      </c>
      <c r="S73" s="43"/>
      <c r="T73" s="31"/>
      <c r="U73" s="2"/>
    </row>
    <row r="74" spans="2:21" ht="22.5" x14ac:dyDescent="0.55000000000000004">
      <c r="B74" s="133"/>
      <c r="C74" s="139"/>
      <c r="D74" s="140"/>
      <c r="E74" s="141"/>
      <c r="F74" s="139"/>
      <c r="G74" s="140"/>
      <c r="H74" s="140"/>
      <c r="I74" s="140"/>
      <c r="J74" s="141"/>
      <c r="K74" s="133"/>
      <c r="L74" s="133"/>
      <c r="M74" s="39" t="s">
        <v>13</v>
      </c>
      <c r="N74" s="39" t="s">
        <v>14</v>
      </c>
      <c r="O74" s="39" t="s">
        <v>15</v>
      </c>
      <c r="P74" s="39" t="s">
        <v>16</v>
      </c>
      <c r="Q74" s="39" t="s">
        <v>17</v>
      </c>
      <c r="R74" s="39" t="s">
        <v>18</v>
      </c>
      <c r="S74" s="39" t="s">
        <v>19</v>
      </c>
      <c r="T74" s="39" t="s">
        <v>20</v>
      </c>
      <c r="U74" s="2"/>
    </row>
    <row r="75" spans="2:21" ht="23" thickBot="1" x14ac:dyDescent="0.6">
      <c r="B75" s="134"/>
      <c r="C75" s="142"/>
      <c r="D75" s="143"/>
      <c r="E75" s="144"/>
      <c r="F75" s="142"/>
      <c r="G75" s="143"/>
      <c r="H75" s="143"/>
      <c r="I75" s="143"/>
      <c r="J75" s="144"/>
      <c r="K75" s="134"/>
      <c r="L75" s="134"/>
      <c r="M75" s="66">
        <f>M71-M59</f>
        <v>685</v>
      </c>
      <c r="N75" s="66">
        <f t="shared" si="7"/>
        <v>685</v>
      </c>
      <c r="O75" s="66">
        <f t="shared" si="7"/>
        <v>685</v>
      </c>
      <c r="P75" s="66">
        <f t="shared" si="7"/>
        <v>685</v>
      </c>
      <c r="Q75" s="66">
        <f t="shared" si="7"/>
        <v>-6510</v>
      </c>
      <c r="R75" s="66">
        <f t="shared" si="7"/>
        <v>0</v>
      </c>
      <c r="S75" s="67"/>
      <c r="T75" s="67"/>
      <c r="U75" s="2"/>
    </row>
    <row r="76" spans="2:21" ht="22.5" x14ac:dyDescent="0.55000000000000004">
      <c r="B76" s="133" t="s">
        <v>83</v>
      </c>
      <c r="C76" s="146" t="s">
        <v>88</v>
      </c>
      <c r="D76" s="140"/>
      <c r="E76" s="141"/>
      <c r="F76" s="146" t="s">
        <v>87</v>
      </c>
      <c r="G76" s="140"/>
      <c r="H76" s="140"/>
      <c r="I76" s="140"/>
      <c r="J76" s="141"/>
      <c r="K76" s="133" t="s">
        <v>21</v>
      </c>
      <c r="L76" s="133" t="s">
        <v>22</v>
      </c>
      <c r="M76" s="76" t="s">
        <v>5</v>
      </c>
      <c r="N76" s="76" t="s">
        <v>6</v>
      </c>
      <c r="O76" s="76" t="s">
        <v>7</v>
      </c>
      <c r="P76" s="76" t="s">
        <v>8</v>
      </c>
      <c r="Q76" s="76" t="s">
        <v>9</v>
      </c>
      <c r="R76" s="76" t="s">
        <v>10</v>
      </c>
      <c r="S76" s="76" t="s">
        <v>11</v>
      </c>
      <c r="T76" s="31"/>
      <c r="U76" s="2"/>
    </row>
    <row r="77" spans="2:21" ht="22.5" x14ac:dyDescent="0.55000000000000004">
      <c r="B77" s="133"/>
      <c r="C77" s="139"/>
      <c r="D77" s="140"/>
      <c r="E77" s="141"/>
      <c r="F77" s="139"/>
      <c r="G77" s="140"/>
      <c r="H77" s="140"/>
      <c r="I77" s="140"/>
      <c r="J77" s="141"/>
      <c r="K77" s="133"/>
      <c r="L77" s="133"/>
      <c r="M77" s="44">
        <f>M53-M73</f>
        <v>0</v>
      </c>
      <c r="N77" s="44">
        <f t="shared" ref="N77:R79" si="8">N53-N73</f>
        <v>0</v>
      </c>
      <c r="O77" s="44">
        <f t="shared" si="8"/>
        <v>0</v>
      </c>
      <c r="P77" s="44">
        <f t="shared" si="8"/>
        <v>0</v>
      </c>
      <c r="Q77" s="44">
        <f t="shared" si="8"/>
        <v>0</v>
      </c>
      <c r="R77" s="44">
        <f t="shared" si="8"/>
        <v>0</v>
      </c>
      <c r="S77" s="43"/>
      <c r="T77" s="31"/>
      <c r="U77" s="2"/>
    </row>
    <row r="78" spans="2:21" ht="22.5" x14ac:dyDescent="0.55000000000000004">
      <c r="B78" s="133"/>
      <c r="C78" s="139"/>
      <c r="D78" s="140"/>
      <c r="E78" s="141"/>
      <c r="F78" s="139"/>
      <c r="G78" s="140"/>
      <c r="H78" s="140"/>
      <c r="I78" s="140"/>
      <c r="J78" s="141"/>
      <c r="K78" s="133"/>
      <c r="L78" s="133"/>
      <c r="M78" s="39" t="s">
        <v>13</v>
      </c>
      <c r="N78" s="39" t="s">
        <v>14</v>
      </c>
      <c r="O78" s="39" t="s">
        <v>15</v>
      </c>
      <c r="P78" s="39" t="s">
        <v>16</v>
      </c>
      <c r="Q78" s="39" t="s">
        <v>17</v>
      </c>
      <c r="R78" s="39" t="s">
        <v>18</v>
      </c>
      <c r="S78" s="39" t="s">
        <v>19</v>
      </c>
      <c r="T78" s="39" t="s">
        <v>20</v>
      </c>
      <c r="U78" s="2"/>
    </row>
    <row r="79" spans="2:21" ht="23" thickBot="1" x14ac:dyDescent="0.6">
      <c r="B79" s="134"/>
      <c r="C79" s="142"/>
      <c r="D79" s="143"/>
      <c r="E79" s="144"/>
      <c r="F79" s="142"/>
      <c r="G79" s="143"/>
      <c r="H79" s="143"/>
      <c r="I79" s="143"/>
      <c r="J79" s="144"/>
      <c r="K79" s="134"/>
      <c r="L79" s="134"/>
      <c r="M79" s="66">
        <f>M55-M75</f>
        <v>0</v>
      </c>
      <c r="N79" s="66">
        <f t="shared" si="8"/>
        <v>0</v>
      </c>
      <c r="O79" s="66">
        <f t="shared" si="8"/>
        <v>0</v>
      </c>
      <c r="P79" s="66">
        <f t="shared" si="8"/>
        <v>0</v>
      </c>
      <c r="Q79" s="66">
        <f t="shared" si="8"/>
        <v>7000</v>
      </c>
      <c r="R79" s="66">
        <f t="shared" si="8"/>
        <v>0</v>
      </c>
      <c r="S79" s="67"/>
      <c r="T79" s="67"/>
      <c r="U79" s="2"/>
    </row>
    <row r="80" spans="2:21" ht="22.5" x14ac:dyDescent="0.55000000000000004">
      <c r="B80" s="133" t="s">
        <v>89</v>
      </c>
      <c r="C80" s="139" t="s">
        <v>60</v>
      </c>
      <c r="D80" s="140"/>
      <c r="E80" s="141"/>
      <c r="F80" s="146" t="s">
        <v>90</v>
      </c>
      <c r="G80" s="140"/>
      <c r="H80" s="140"/>
      <c r="I80" s="140"/>
      <c r="J80" s="141"/>
      <c r="K80" s="133" t="s">
        <v>21</v>
      </c>
      <c r="L80" s="133" t="s">
        <v>22</v>
      </c>
      <c r="M80" s="76" t="s">
        <v>5</v>
      </c>
      <c r="N80" s="76" t="s">
        <v>6</v>
      </c>
      <c r="O80" s="76" t="s">
        <v>7</v>
      </c>
      <c r="P80" s="76" t="s">
        <v>8</v>
      </c>
      <c r="Q80" s="76" t="s">
        <v>9</v>
      </c>
      <c r="R80" s="76" t="s">
        <v>10</v>
      </c>
      <c r="S80" s="76" t="s">
        <v>11</v>
      </c>
      <c r="T80" s="31"/>
      <c r="U80" s="2"/>
    </row>
    <row r="81" spans="1:21" ht="22.5" x14ac:dyDescent="0.55000000000000004">
      <c r="B81" s="133"/>
      <c r="C81" s="139"/>
      <c r="D81" s="140"/>
      <c r="E81" s="141"/>
      <c r="F81" s="139"/>
      <c r="G81" s="140"/>
      <c r="H81" s="140"/>
      <c r="I81" s="140"/>
      <c r="J81" s="141"/>
      <c r="K81" s="133"/>
      <c r="L81" s="133"/>
      <c r="M81" s="44">
        <f>M37-M77</f>
        <v>0</v>
      </c>
      <c r="N81" s="44">
        <f t="shared" ref="N81:R83" si="9">N37-N77</f>
        <v>0</v>
      </c>
      <c r="O81" s="44">
        <f t="shared" si="9"/>
        <v>0</v>
      </c>
      <c r="P81" s="44">
        <f t="shared" si="9"/>
        <v>0</v>
      </c>
      <c r="Q81" s="44">
        <f t="shared" si="9"/>
        <v>0</v>
      </c>
      <c r="R81" s="44">
        <f t="shared" si="9"/>
        <v>0</v>
      </c>
      <c r="S81" s="43">
        <f>SUM(M81:R81)</f>
        <v>0</v>
      </c>
      <c r="T81" s="31"/>
      <c r="U81" s="2"/>
    </row>
    <row r="82" spans="1:21" ht="22.5" x14ac:dyDescent="0.55000000000000004">
      <c r="B82" s="133"/>
      <c r="C82" s="139"/>
      <c r="D82" s="140"/>
      <c r="E82" s="141"/>
      <c r="F82" s="139"/>
      <c r="G82" s="140"/>
      <c r="H82" s="140"/>
      <c r="I82" s="140"/>
      <c r="J82" s="141"/>
      <c r="K82" s="133"/>
      <c r="L82" s="133"/>
      <c r="M82" s="39" t="s">
        <v>13</v>
      </c>
      <c r="N82" s="39" t="s">
        <v>14</v>
      </c>
      <c r="O82" s="39" t="s">
        <v>15</v>
      </c>
      <c r="P82" s="39" t="s">
        <v>16</v>
      </c>
      <c r="Q82" s="39" t="s">
        <v>17</v>
      </c>
      <c r="R82" s="39" t="s">
        <v>18</v>
      </c>
      <c r="S82" s="39" t="s">
        <v>19</v>
      </c>
      <c r="T82" s="39" t="s">
        <v>20</v>
      </c>
      <c r="U82" s="2"/>
    </row>
    <row r="83" spans="1:21" ht="23" thickBot="1" x14ac:dyDescent="0.6">
      <c r="B83" s="134"/>
      <c r="C83" s="142"/>
      <c r="D83" s="143"/>
      <c r="E83" s="144"/>
      <c r="F83" s="142"/>
      <c r="G83" s="143"/>
      <c r="H83" s="143"/>
      <c r="I83" s="143"/>
      <c r="J83" s="144"/>
      <c r="K83" s="134"/>
      <c r="L83" s="134"/>
      <c r="M83" s="66">
        <f>M39-M79</f>
        <v>0</v>
      </c>
      <c r="N83" s="66">
        <f t="shared" si="9"/>
        <v>0</v>
      </c>
      <c r="O83" s="66">
        <f t="shared" si="9"/>
        <v>0</v>
      </c>
      <c r="P83" s="66">
        <f t="shared" si="9"/>
        <v>0</v>
      </c>
      <c r="Q83" s="66">
        <f t="shared" si="9"/>
        <v>3000</v>
      </c>
      <c r="R83" s="66">
        <f t="shared" si="9"/>
        <v>0</v>
      </c>
      <c r="S83" s="67">
        <f>SUM(M83:R83)</f>
        <v>3000</v>
      </c>
      <c r="T83" s="67">
        <f>S81+S83</f>
        <v>3000</v>
      </c>
      <c r="U83" s="2"/>
    </row>
    <row r="84" spans="1:21" ht="22.5" x14ac:dyDescent="0.55000000000000004">
      <c r="B84" s="133" t="s">
        <v>91</v>
      </c>
      <c r="C84" s="139" t="s">
        <v>61</v>
      </c>
      <c r="D84" s="140"/>
      <c r="E84" s="141"/>
      <c r="F84" s="146" t="s">
        <v>92</v>
      </c>
      <c r="G84" s="140"/>
      <c r="H84" s="140"/>
      <c r="I84" s="140"/>
      <c r="J84" s="141"/>
      <c r="K84" s="133"/>
      <c r="L84" s="133" t="s">
        <v>47</v>
      </c>
      <c r="M84" s="76" t="s">
        <v>5</v>
      </c>
      <c r="N84" s="76" t="s">
        <v>6</v>
      </c>
      <c r="O84" s="76" t="s">
        <v>7</v>
      </c>
      <c r="P84" s="76" t="s">
        <v>8</v>
      </c>
      <c r="Q84" s="76" t="s">
        <v>9</v>
      </c>
      <c r="R84" s="76" t="s">
        <v>10</v>
      </c>
      <c r="S84" s="76" t="s">
        <v>11</v>
      </c>
      <c r="T84" s="31"/>
      <c r="U84" s="2"/>
    </row>
    <row r="85" spans="1:21" ht="22.5" x14ac:dyDescent="0.55000000000000004">
      <c r="B85" s="133"/>
      <c r="C85" s="139"/>
      <c r="D85" s="140"/>
      <c r="E85" s="141"/>
      <c r="F85" s="139"/>
      <c r="G85" s="140"/>
      <c r="H85" s="140"/>
      <c r="I85" s="140"/>
      <c r="J85" s="141"/>
      <c r="K85" s="133"/>
      <c r="L85" s="133"/>
      <c r="M85" s="46" t="str">
        <f>IF(OR(M37=0,M37=""),"",ROUND(M81/M37*100,0))</f>
        <v/>
      </c>
      <c r="N85" s="46" t="str">
        <f t="shared" ref="N85:T87" si="10">IF(OR(N37=0,N37=""),"",ROUND(N81/N37*100,0))</f>
        <v/>
      </c>
      <c r="O85" s="46" t="str">
        <f t="shared" si="10"/>
        <v/>
      </c>
      <c r="P85" s="46" t="str">
        <f t="shared" si="10"/>
        <v/>
      </c>
      <c r="Q85" s="46" t="str">
        <f t="shared" si="10"/>
        <v/>
      </c>
      <c r="R85" s="46" t="str">
        <f t="shared" si="10"/>
        <v/>
      </c>
      <c r="S85" s="46" t="str">
        <f t="shared" si="10"/>
        <v/>
      </c>
      <c r="T85" s="31"/>
      <c r="U85" s="2"/>
    </row>
    <row r="86" spans="1:21" ht="22.5" x14ac:dyDescent="0.55000000000000004">
      <c r="B86" s="133"/>
      <c r="C86" s="139"/>
      <c r="D86" s="140"/>
      <c r="E86" s="141"/>
      <c r="F86" s="139"/>
      <c r="G86" s="140"/>
      <c r="H86" s="140"/>
      <c r="I86" s="140"/>
      <c r="J86" s="141"/>
      <c r="K86" s="133"/>
      <c r="L86" s="133"/>
      <c r="M86" s="39" t="s">
        <v>13</v>
      </c>
      <c r="N86" s="39" t="s">
        <v>14</v>
      </c>
      <c r="O86" s="39" t="s">
        <v>15</v>
      </c>
      <c r="P86" s="39" t="s">
        <v>16</v>
      </c>
      <c r="Q86" s="39" t="s">
        <v>17</v>
      </c>
      <c r="R86" s="39" t="s">
        <v>18</v>
      </c>
      <c r="S86" s="39" t="s">
        <v>19</v>
      </c>
      <c r="T86" s="39" t="s">
        <v>20</v>
      </c>
      <c r="U86" s="2"/>
    </row>
    <row r="87" spans="1:21" ht="22.5" x14ac:dyDescent="0.55000000000000004">
      <c r="B87" s="147"/>
      <c r="C87" s="148"/>
      <c r="D87" s="149"/>
      <c r="E87" s="150"/>
      <c r="F87" s="148"/>
      <c r="G87" s="149"/>
      <c r="H87" s="149"/>
      <c r="I87" s="149"/>
      <c r="J87" s="150"/>
      <c r="K87" s="147"/>
      <c r="L87" s="147"/>
      <c r="M87" s="46" t="str">
        <f>IF(OR(M39=0,M39=""),"",ROUND(M83/M39*100,0))</f>
        <v/>
      </c>
      <c r="N87" s="46" t="str">
        <f t="shared" si="10"/>
        <v/>
      </c>
      <c r="O87" s="46" t="str">
        <f t="shared" si="10"/>
        <v/>
      </c>
      <c r="P87" s="46" t="str">
        <f t="shared" si="10"/>
        <v/>
      </c>
      <c r="Q87" s="46">
        <f t="shared" si="10"/>
        <v>30</v>
      </c>
      <c r="R87" s="46" t="str">
        <f t="shared" si="10"/>
        <v/>
      </c>
      <c r="S87" s="46">
        <f t="shared" si="10"/>
        <v>30</v>
      </c>
      <c r="T87" s="46">
        <f t="shared" si="10"/>
        <v>30</v>
      </c>
      <c r="U87" s="2"/>
    </row>
    <row r="88" spans="1:21" x14ac:dyDescent="0.55000000000000004">
      <c r="A88" s="2"/>
      <c r="B88" s="2"/>
      <c r="C88" s="2"/>
      <c r="D88" s="2"/>
      <c r="E88" s="2"/>
      <c r="F88" s="2"/>
      <c r="G88" s="2"/>
      <c r="H88" s="2"/>
      <c r="I88" s="2"/>
      <c r="J88" s="2"/>
      <c r="K88" s="2"/>
      <c r="L88" s="2"/>
      <c r="M88" s="2"/>
      <c r="N88" s="2"/>
      <c r="O88" s="2"/>
      <c r="P88" s="2"/>
      <c r="Q88" s="2"/>
      <c r="R88" s="2"/>
      <c r="S88" s="2"/>
      <c r="T88" s="2"/>
      <c r="U88" s="2"/>
    </row>
  </sheetData>
  <mergeCells count="100">
    <mergeCell ref="B72:B75"/>
    <mergeCell ref="C72:E75"/>
    <mergeCell ref="F72:J75"/>
    <mergeCell ref="K72:K75"/>
    <mergeCell ref="L72:L75"/>
    <mergeCell ref="B76:B79"/>
    <mergeCell ref="C76:E79"/>
    <mergeCell ref="F76:J79"/>
    <mergeCell ref="K76:K79"/>
    <mergeCell ref="L76:L79"/>
    <mergeCell ref="B64:B67"/>
    <mergeCell ref="C64:E67"/>
    <mergeCell ref="F64:J67"/>
    <mergeCell ref="K64:K67"/>
    <mergeCell ref="L64:L67"/>
    <mergeCell ref="B68:B71"/>
    <mergeCell ref="C68:E71"/>
    <mergeCell ref="F68:J71"/>
    <mergeCell ref="K68:K71"/>
    <mergeCell ref="L68:L71"/>
    <mergeCell ref="B56:B59"/>
    <mergeCell ref="C56:E59"/>
    <mergeCell ref="F56:J59"/>
    <mergeCell ref="K56:K59"/>
    <mergeCell ref="L56:L59"/>
    <mergeCell ref="B60:B63"/>
    <mergeCell ref="C60:E63"/>
    <mergeCell ref="F60:J63"/>
    <mergeCell ref="K60:K63"/>
    <mergeCell ref="L60:L63"/>
    <mergeCell ref="N20:O20"/>
    <mergeCell ref="P20:S20"/>
    <mergeCell ref="B9:T9"/>
    <mergeCell ref="B11:T11"/>
    <mergeCell ref="B22:T22"/>
    <mergeCell ref="L20:M20"/>
    <mergeCell ref="C23:E23"/>
    <mergeCell ref="F23:J23"/>
    <mergeCell ref="D15:E15"/>
    <mergeCell ref="D16:E16"/>
    <mergeCell ref="D17:E17"/>
    <mergeCell ref="H20:K20"/>
    <mergeCell ref="B19:C19"/>
    <mergeCell ref="B20:G20"/>
    <mergeCell ref="B28:B31"/>
    <mergeCell ref="C28:E31"/>
    <mergeCell ref="F28:J31"/>
    <mergeCell ref="K28:K31"/>
    <mergeCell ref="L28:L31"/>
    <mergeCell ref="C7:E7"/>
    <mergeCell ref="G7:I7"/>
    <mergeCell ref="B2:I2"/>
    <mergeCell ref="J2:L2"/>
    <mergeCell ref="B4:T4"/>
    <mergeCell ref="B5:T5"/>
    <mergeCell ref="B24:B27"/>
    <mergeCell ref="C24:E27"/>
    <mergeCell ref="F24:J27"/>
    <mergeCell ref="K24:K27"/>
    <mergeCell ref="L24:L27"/>
    <mergeCell ref="B32:B35"/>
    <mergeCell ref="C32:E35"/>
    <mergeCell ref="F32:J35"/>
    <mergeCell ref="K32:K35"/>
    <mergeCell ref="L32:L35"/>
    <mergeCell ref="C44:E47"/>
    <mergeCell ref="F44:J47"/>
    <mergeCell ref="K44:K47"/>
    <mergeCell ref="L44:L47"/>
    <mergeCell ref="B48:B51"/>
    <mergeCell ref="C48:E51"/>
    <mergeCell ref="F48:J51"/>
    <mergeCell ref="K48:K51"/>
    <mergeCell ref="L48:L51"/>
    <mergeCell ref="B84:B87"/>
    <mergeCell ref="C84:E87"/>
    <mergeCell ref="F84:J87"/>
    <mergeCell ref="K84:K87"/>
    <mergeCell ref="L84:L87"/>
    <mergeCell ref="B80:B83"/>
    <mergeCell ref="C80:E83"/>
    <mergeCell ref="F80:J83"/>
    <mergeCell ref="K80:K83"/>
    <mergeCell ref="L80:L83"/>
    <mergeCell ref="L36:L39"/>
    <mergeCell ref="B52:B55"/>
    <mergeCell ref="C52:E55"/>
    <mergeCell ref="F52:J55"/>
    <mergeCell ref="K52:K55"/>
    <mergeCell ref="B36:B39"/>
    <mergeCell ref="C36:E39"/>
    <mergeCell ref="F36:J39"/>
    <mergeCell ref="K36:K39"/>
    <mergeCell ref="L52:L55"/>
    <mergeCell ref="B40:B43"/>
    <mergeCell ref="C40:E43"/>
    <mergeCell ref="F40:J43"/>
    <mergeCell ref="K40:K43"/>
    <mergeCell ref="L40:L43"/>
    <mergeCell ref="B44:B47"/>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B1:U6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55" t="s">
        <v>24</v>
      </c>
      <c r="C2" s="155"/>
      <c r="D2" s="155"/>
      <c r="E2" s="155"/>
      <c r="F2" s="155"/>
      <c r="G2" s="155"/>
      <c r="H2" s="155"/>
      <c r="I2" s="155"/>
      <c r="J2" s="177" t="str">
        <f>A①_システム開発本部_入力!J2</f>
        <v xml:space="preserve">第7-3問 </v>
      </c>
      <c r="K2" s="177"/>
      <c r="L2" s="177"/>
      <c r="M2" s="36" t="str">
        <f>A①_システム開発本部_入力!M2</f>
        <v>完成（検収）基準の場合のPJ別予算作成</v>
      </c>
      <c r="N2" s="36"/>
      <c r="O2" s="36"/>
      <c r="P2" s="36"/>
      <c r="Q2" s="36"/>
      <c r="R2" s="36"/>
      <c r="S2" s="36"/>
      <c r="T2" s="5"/>
    </row>
    <row r="3" spans="2:20" ht="31.5" x14ac:dyDescent="1.05">
      <c r="B3" s="6"/>
      <c r="C3" s="28" t="s">
        <v>30</v>
      </c>
      <c r="D3" s="6"/>
      <c r="E3" s="6"/>
      <c r="F3" s="6"/>
      <c r="G3" s="28" t="str">
        <f>[1]A②_営業部_出力!G3</f>
        <v>出力画面</v>
      </c>
      <c r="H3" s="6"/>
      <c r="I3" s="6"/>
      <c r="J3" s="37" t="s">
        <v>39</v>
      </c>
      <c r="K3" s="7"/>
      <c r="L3" s="7"/>
      <c r="M3" s="7"/>
      <c r="N3" s="7"/>
      <c r="O3" s="7"/>
      <c r="P3" s="7"/>
      <c r="Q3" s="7"/>
      <c r="R3" s="7"/>
      <c r="S3" s="7"/>
      <c r="T3" s="8"/>
    </row>
    <row r="4" spans="2:20" ht="22.5" x14ac:dyDescent="0.55000000000000004">
      <c r="B4" s="157" t="s">
        <v>0</v>
      </c>
      <c r="C4" s="158"/>
      <c r="D4" s="158"/>
      <c r="E4" s="158"/>
      <c r="F4" s="158"/>
      <c r="G4" s="158"/>
      <c r="H4" s="158"/>
      <c r="I4" s="158"/>
      <c r="J4" s="158"/>
      <c r="K4" s="158"/>
      <c r="L4" s="158"/>
      <c r="M4" s="158"/>
      <c r="N4" s="158"/>
      <c r="O4" s="158"/>
      <c r="P4" s="158"/>
      <c r="Q4" s="158"/>
      <c r="R4" s="158"/>
      <c r="S4" s="158"/>
      <c r="T4" s="159"/>
    </row>
    <row r="5" spans="2:20" ht="67.75" customHeight="1" x14ac:dyDescent="0.55000000000000004">
      <c r="B5" s="160"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161"/>
      <c r="D5" s="161"/>
      <c r="E5" s="161"/>
      <c r="F5" s="161"/>
      <c r="G5" s="161"/>
      <c r="H5" s="161"/>
      <c r="I5" s="161"/>
      <c r="J5" s="161"/>
      <c r="K5" s="161"/>
      <c r="L5" s="161"/>
      <c r="M5" s="161"/>
      <c r="N5" s="161"/>
      <c r="O5" s="161"/>
      <c r="P5" s="161"/>
      <c r="Q5" s="161"/>
      <c r="R5" s="161"/>
      <c r="S5" s="161"/>
      <c r="T5" s="162"/>
    </row>
    <row r="6" spans="2:20" ht="6" customHeight="1" x14ac:dyDescent="0.55000000000000004"/>
    <row r="7" spans="2:20" ht="28.5" x14ac:dyDescent="0.95">
      <c r="B7" s="10">
        <f>[2]A①_システム開発本部_入力!B7</f>
        <v>1</v>
      </c>
      <c r="C7" s="151" t="str">
        <f>[2]A①_システム開発本部_入力!C7</f>
        <v>EXCEL_予算実務</v>
      </c>
      <c r="D7" s="152"/>
      <c r="E7" s="153"/>
      <c r="F7" s="9">
        <f>[2]A①_システム開発本部_入力!F7</f>
        <v>1</v>
      </c>
      <c r="G7" s="154" t="s">
        <v>256</v>
      </c>
      <c r="H7" s="154"/>
      <c r="I7" s="154"/>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160" t="s">
        <v>123</v>
      </c>
      <c r="C9" s="161"/>
      <c r="D9" s="161"/>
      <c r="E9" s="161"/>
      <c r="F9" s="161"/>
      <c r="G9" s="161"/>
      <c r="H9" s="161"/>
      <c r="I9" s="161"/>
      <c r="J9" s="161"/>
      <c r="K9" s="161"/>
      <c r="L9" s="161"/>
      <c r="M9" s="161"/>
      <c r="N9" s="161"/>
      <c r="O9" s="161"/>
      <c r="P9" s="161"/>
      <c r="Q9" s="161"/>
      <c r="R9" s="161"/>
      <c r="S9" s="161"/>
      <c r="T9" s="162"/>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160" t="s">
        <v>133</v>
      </c>
      <c r="C11" s="161"/>
      <c r="D11" s="161"/>
      <c r="E11" s="161"/>
      <c r="F11" s="161"/>
      <c r="G11" s="161"/>
      <c r="H11" s="161"/>
      <c r="I11" s="161"/>
      <c r="J11" s="161"/>
      <c r="K11" s="161"/>
      <c r="L11" s="161"/>
      <c r="M11" s="161"/>
      <c r="N11" s="161"/>
      <c r="O11" s="161"/>
      <c r="P11" s="161"/>
      <c r="Q11" s="161"/>
      <c r="R11" s="161"/>
      <c r="S11" s="161"/>
      <c r="T11" s="162"/>
    </row>
    <row r="12" spans="2:20" ht="19.75" customHeight="1" x14ac:dyDescent="0.55000000000000004">
      <c r="B12" s="40"/>
      <c r="C12" s="41"/>
      <c r="D12" s="41"/>
      <c r="E12" s="41"/>
      <c r="F12" s="41"/>
      <c r="G12" s="41"/>
      <c r="H12" s="41"/>
      <c r="I12" s="41"/>
      <c r="J12" s="41"/>
      <c r="K12" s="41"/>
      <c r="L12" s="41"/>
      <c r="M12" s="41"/>
      <c r="N12" s="41"/>
      <c r="O12" s="41"/>
      <c r="P12" s="41"/>
      <c r="Q12" s="41"/>
      <c r="R12" s="41"/>
      <c r="S12" s="41"/>
      <c r="T12" s="42"/>
    </row>
    <row r="13" spans="2:20" ht="19.75" customHeight="1" thickBot="1" x14ac:dyDescent="0.6">
      <c r="B13" s="40"/>
      <c r="C13" s="41" t="s">
        <v>41</v>
      </c>
      <c r="D13" s="41"/>
      <c r="E13" s="41"/>
      <c r="F13" s="41"/>
      <c r="G13" s="41"/>
      <c r="H13" s="41"/>
      <c r="I13" s="41"/>
      <c r="J13" s="41"/>
      <c r="K13" s="41"/>
      <c r="L13" s="41"/>
      <c r="M13" s="41"/>
      <c r="N13" s="41"/>
      <c r="O13" s="41"/>
      <c r="P13" s="41"/>
      <c r="Q13" s="41"/>
      <c r="R13" s="41"/>
      <c r="S13" s="41"/>
      <c r="T13" s="42"/>
    </row>
    <row r="14" spans="2:20" ht="19.75" customHeight="1" thickBot="1" x14ac:dyDescent="0.6">
      <c r="B14" s="40"/>
      <c r="C14" s="38" t="s">
        <v>40</v>
      </c>
      <c r="D14" s="41"/>
      <c r="E14" s="41"/>
      <c r="F14" s="41"/>
      <c r="G14" s="41"/>
      <c r="H14" s="41"/>
      <c r="I14" s="41"/>
      <c r="J14" s="41"/>
      <c r="K14" s="41"/>
      <c r="L14" s="41"/>
      <c r="M14" s="41"/>
      <c r="N14" s="41"/>
      <c r="O14" s="41"/>
      <c r="P14" s="41"/>
      <c r="Q14" s="41"/>
      <c r="R14" s="41"/>
      <c r="S14" s="41"/>
      <c r="T14" s="42"/>
    </row>
    <row r="15" spans="2:20" ht="19.75" customHeight="1" thickBot="1" x14ac:dyDescent="0.6">
      <c r="B15" s="40"/>
      <c r="C15" s="41"/>
      <c r="D15" s="166" t="s">
        <v>53</v>
      </c>
      <c r="E15" s="173"/>
      <c r="F15" s="167"/>
      <c r="G15" s="41" t="s">
        <v>45</v>
      </c>
      <c r="H15" s="41"/>
      <c r="I15" s="41"/>
      <c r="J15" s="41"/>
      <c r="K15" s="41"/>
      <c r="L15" s="41"/>
      <c r="M15" s="41"/>
      <c r="N15" s="41"/>
      <c r="O15" s="41"/>
      <c r="P15" s="41"/>
      <c r="Q15" s="41"/>
      <c r="R15" s="41"/>
      <c r="S15" s="41"/>
      <c r="T15" s="42"/>
    </row>
    <row r="16" spans="2:20" ht="19.75" customHeight="1" thickBot="1" x14ac:dyDescent="0.6">
      <c r="B16" s="40"/>
      <c r="C16" s="41"/>
      <c r="D16" s="170" t="s">
        <v>63</v>
      </c>
      <c r="E16" s="172"/>
      <c r="F16" s="171"/>
      <c r="G16" s="41"/>
      <c r="H16" s="41"/>
      <c r="I16" s="41"/>
      <c r="J16" s="41"/>
      <c r="K16" s="41"/>
      <c r="L16" s="41"/>
      <c r="M16" s="41"/>
      <c r="N16" s="41"/>
      <c r="O16" s="41"/>
      <c r="P16" s="41"/>
      <c r="Q16" s="41"/>
      <c r="R16" s="41"/>
      <c r="S16" s="41"/>
      <c r="T16" s="42"/>
    </row>
    <row r="17" spans="2:21" ht="19.75" customHeight="1" thickBot="1" x14ac:dyDescent="0.6">
      <c r="B17" s="40"/>
      <c r="C17" s="41"/>
      <c r="D17" s="170" t="s">
        <v>63</v>
      </c>
      <c r="E17" s="172"/>
      <c r="F17" s="171"/>
      <c r="G17" s="41"/>
      <c r="H17" s="41"/>
      <c r="I17" s="41"/>
      <c r="J17" s="41"/>
      <c r="K17" s="41"/>
      <c r="L17" s="41"/>
      <c r="M17" s="41"/>
      <c r="N17" s="41"/>
      <c r="O17" s="41"/>
      <c r="P17" s="41"/>
      <c r="Q17" s="41"/>
      <c r="R17" s="41"/>
      <c r="S17" s="41"/>
      <c r="T17" s="42"/>
    </row>
    <row r="18" spans="2:21" ht="19.75" customHeight="1" thickBot="1" x14ac:dyDescent="0.6">
      <c r="B18" s="40"/>
      <c r="C18" s="41"/>
      <c r="D18" s="41"/>
      <c r="E18" s="41"/>
      <c r="F18" s="41"/>
      <c r="G18" s="41"/>
      <c r="H18" s="41"/>
      <c r="I18" s="41"/>
      <c r="J18" s="41"/>
      <c r="K18" s="41"/>
      <c r="L18" s="41"/>
      <c r="M18" s="41"/>
      <c r="N18" s="41"/>
      <c r="O18" s="41"/>
      <c r="P18" s="41"/>
      <c r="Q18" s="41"/>
      <c r="R18" s="41"/>
      <c r="S18" s="41"/>
      <c r="T18" s="42"/>
    </row>
    <row r="19" spans="2:21" ht="19.75" customHeight="1" thickBot="1" x14ac:dyDescent="0.6">
      <c r="B19" s="170" t="s">
        <v>97</v>
      </c>
      <c r="C19" s="171"/>
      <c r="D19" s="41"/>
      <c r="E19" s="41"/>
      <c r="F19" s="41"/>
      <c r="G19" s="41"/>
      <c r="H19" s="41"/>
      <c r="I19" s="41"/>
      <c r="J19" s="41"/>
      <c r="K19" s="41"/>
      <c r="L19" s="41"/>
      <c r="M19" s="41"/>
      <c r="N19" s="41"/>
      <c r="O19" s="41"/>
      <c r="P19" s="41"/>
      <c r="Q19" s="41"/>
      <c r="R19" s="41"/>
      <c r="S19" s="41"/>
      <c r="T19" s="42"/>
    </row>
    <row r="20" spans="2:21" ht="19.75" customHeight="1" thickBot="1" x14ac:dyDescent="0.6">
      <c r="B20" s="168" t="s">
        <v>98</v>
      </c>
      <c r="C20" s="169"/>
      <c r="D20" s="181" t="s">
        <v>99</v>
      </c>
      <c r="E20" s="182"/>
      <c r="F20" s="182"/>
      <c r="G20" s="182"/>
      <c r="H20" s="182"/>
      <c r="I20" s="182"/>
      <c r="J20" s="182"/>
      <c r="K20" s="183"/>
      <c r="L20" s="166" t="s">
        <v>100</v>
      </c>
      <c r="M20" s="173"/>
      <c r="N20" s="173"/>
      <c r="O20" s="173"/>
      <c r="P20" s="173"/>
      <c r="Q20" s="167"/>
      <c r="R20" s="170" t="s">
        <v>101</v>
      </c>
      <c r="S20" s="171"/>
      <c r="T20" s="42"/>
    </row>
    <row r="21" spans="2:21" ht="19.75" customHeight="1" thickBot="1" x14ac:dyDescent="0.6">
      <c r="B21" s="40"/>
      <c r="C21" s="41"/>
      <c r="D21" s="41"/>
      <c r="E21" s="41"/>
      <c r="F21" s="41"/>
      <c r="G21" s="41"/>
      <c r="H21" s="41"/>
      <c r="I21" s="41"/>
      <c r="J21" s="41"/>
      <c r="K21" s="41"/>
      <c r="L21" s="41"/>
      <c r="M21" s="41"/>
      <c r="N21" s="41"/>
      <c r="O21" s="41"/>
      <c r="P21" s="41"/>
      <c r="Q21" s="41"/>
      <c r="R21" s="41"/>
      <c r="S21" s="41"/>
      <c r="T21" s="42"/>
    </row>
    <row r="22" spans="2:21" ht="29" thickBot="1" x14ac:dyDescent="0.6">
      <c r="B22" s="174" t="s">
        <v>102</v>
      </c>
      <c r="C22" s="175"/>
      <c r="D22" s="175"/>
      <c r="E22" s="175"/>
      <c r="F22" s="175"/>
      <c r="G22" s="175"/>
      <c r="H22" s="175"/>
      <c r="I22" s="175"/>
      <c r="J22" s="175"/>
      <c r="K22" s="175"/>
      <c r="L22" s="175"/>
      <c r="M22" s="175"/>
      <c r="N22" s="175"/>
      <c r="O22" s="175"/>
      <c r="P22" s="175"/>
      <c r="Q22" s="175"/>
      <c r="R22" s="175"/>
      <c r="S22" s="175"/>
      <c r="T22" s="176"/>
    </row>
    <row r="23" spans="2:21" ht="22.5" x14ac:dyDescent="0.55000000000000004">
      <c r="B23" s="35" t="s">
        <v>103</v>
      </c>
      <c r="C23" s="178" t="s">
        <v>2</v>
      </c>
      <c r="D23" s="179"/>
      <c r="E23" s="180"/>
      <c r="F23" s="178" t="s">
        <v>12</v>
      </c>
      <c r="G23" s="179"/>
      <c r="H23" s="179"/>
      <c r="I23" s="179"/>
      <c r="J23" s="180"/>
      <c r="K23" s="33" t="s">
        <v>3</v>
      </c>
      <c r="L23" s="33" t="s">
        <v>4</v>
      </c>
      <c r="M23" s="39" t="s">
        <v>5</v>
      </c>
      <c r="N23" s="39" t="s">
        <v>6</v>
      </c>
      <c r="O23" s="39" t="s">
        <v>7</v>
      </c>
      <c r="P23" s="39" t="s">
        <v>8</v>
      </c>
      <c r="Q23" s="39" t="s">
        <v>9</v>
      </c>
      <c r="R23" s="39" t="s">
        <v>10</v>
      </c>
      <c r="S23" s="39" t="s">
        <v>11</v>
      </c>
      <c r="T23" s="34"/>
    </row>
    <row r="24" spans="2:21" ht="22.5" x14ac:dyDescent="0.55000000000000004">
      <c r="B24" s="133" t="s">
        <v>104</v>
      </c>
      <c r="C24" s="184" t="s">
        <v>95</v>
      </c>
      <c r="D24" s="185"/>
      <c r="E24" s="186"/>
      <c r="F24" s="146" t="s">
        <v>105</v>
      </c>
      <c r="G24" s="140"/>
      <c r="H24" s="140"/>
      <c r="I24" s="140"/>
      <c r="J24" s="141"/>
      <c r="K24" s="133" t="s">
        <v>21</v>
      </c>
      <c r="L24" s="133" t="s">
        <v>22</v>
      </c>
      <c r="M24" s="50">
        <f>A①_システム開発本部_入力!M37</f>
        <v>0</v>
      </c>
      <c r="N24" s="50">
        <f>A①_システム開発本部_入力!N37</f>
        <v>0</v>
      </c>
      <c r="O24" s="50">
        <f>A①_システム開発本部_入力!O37</f>
        <v>0</v>
      </c>
      <c r="P24" s="50">
        <f>A①_システム開発本部_入力!P37</f>
        <v>0</v>
      </c>
      <c r="Q24" s="50">
        <f>A①_システム開発本部_入力!Q37</f>
        <v>0</v>
      </c>
      <c r="R24" s="50">
        <f>A①_システム開発本部_入力!R37</f>
        <v>0</v>
      </c>
      <c r="S24" s="50">
        <f>SUM(M24:R24)</f>
        <v>0</v>
      </c>
      <c r="T24" s="31"/>
    </row>
    <row r="25" spans="2:21" ht="22.5" x14ac:dyDescent="0.55000000000000004">
      <c r="B25" s="133"/>
      <c r="C25" s="139"/>
      <c r="D25" s="140"/>
      <c r="E25" s="141"/>
      <c r="F25" s="139"/>
      <c r="G25" s="140"/>
      <c r="H25" s="140"/>
      <c r="I25" s="140"/>
      <c r="J25" s="141"/>
      <c r="K25" s="133"/>
      <c r="L25" s="133"/>
      <c r="M25" s="39" t="s">
        <v>13</v>
      </c>
      <c r="N25" s="39" t="s">
        <v>14</v>
      </c>
      <c r="O25" s="39" t="s">
        <v>15</v>
      </c>
      <c r="P25" s="39" t="s">
        <v>16</v>
      </c>
      <c r="Q25" s="39" t="s">
        <v>17</v>
      </c>
      <c r="R25" s="39" t="s">
        <v>18</v>
      </c>
      <c r="S25" s="39" t="s">
        <v>19</v>
      </c>
      <c r="T25" s="39" t="s">
        <v>20</v>
      </c>
      <c r="U25" s="51"/>
    </row>
    <row r="26" spans="2:21" ht="23" thickBot="1" x14ac:dyDescent="0.6">
      <c r="B26" s="134"/>
      <c r="C26" s="142"/>
      <c r="D26" s="143"/>
      <c r="E26" s="144"/>
      <c r="F26" s="142"/>
      <c r="G26" s="143"/>
      <c r="H26" s="143"/>
      <c r="I26" s="143"/>
      <c r="J26" s="144"/>
      <c r="K26" s="134"/>
      <c r="L26" s="134"/>
      <c r="M26" s="52">
        <f>A①_システム開発本部_入力!M39</f>
        <v>0</v>
      </c>
      <c r="N26" s="52">
        <f>A①_システム開発本部_入力!N39</f>
        <v>0</v>
      </c>
      <c r="O26" s="52">
        <f>A①_システム開発本部_入力!O39</f>
        <v>0</v>
      </c>
      <c r="P26" s="52">
        <f>A①_システム開発本部_入力!P39</f>
        <v>0</v>
      </c>
      <c r="Q26" s="52">
        <f>A①_システム開発本部_入力!Q39</f>
        <v>10000</v>
      </c>
      <c r="R26" s="52">
        <f>A①_システム開発本部_入力!R39</f>
        <v>0</v>
      </c>
      <c r="S26" s="52">
        <f>SUM(M26:R26)</f>
        <v>10000</v>
      </c>
      <c r="T26" s="52">
        <f>S24+S26</f>
        <v>10000</v>
      </c>
      <c r="U26" s="2"/>
    </row>
    <row r="27" spans="2:21" ht="22.5" x14ac:dyDescent="0.55000000000000004">
      <c r="B27" s="133" t="s">
        <v>77</v>
      </c>
      <c r="C27" s="139" t="s">
        <v>106</v>
      </c>
      <c r="D27" s="140"/>
      <c r="E27" s="141"/>
      <c r="F27" s="146" t="s">
        <v>105</v>
      </c>
      <c r="G27" s="140"/>
      <c r="H27" s="140"/>
      <c r="I27" s="140"/>
      <c r="J27" s="141"/>
      <c r="K27" s="133" t="s">
        <v>21</v>
      </c>
      <c r="L27" s="133" t="s">
        <v>22</v>
      </c>
      <c r="M27" s="76" t="s">
        <v>5</v>
      </c>
      <c r="N27" s="76" t="s">
        <v>6</v>
      </c>
      <c r="O27" s="76" t="s">
        <v>7</v>
      </c>
      <c r="P27" s="76" t="s">
        <v>8</v>
      </c>
      <c r="Q27" s="76" t="s">
        <v>9</v>
      </c>
      <c r="R27" s="76" t="s">
        <v>10</v>
      </c>
      <c r="S27" s="76" t="s">
        <v>11</v>
      </c>
      <c r="T27" s="31"/>
      <c r="U27" s="2"/>
    </row>
    <row r="28" spans="2:21" ht="22.5" x14ac:dyDescent="0.55000000000000004">
      <c r="B28" s="133"/>
      <c r="C28" s="139"/>
      <c r="D28" s="140"/>
      <c r="E28" s="141"/>
      <c r="F28" s="139"/>
      <c r="G28" s="140"/>
      <c r="H28" s="140"/>
      <c r="I28" s="140"/>
      <c r="J28" s="141"/>
      <c r="K28" s="133"/>
      <c r="L28" s="133"/>
      <c r="M28" s="50">
        <f>A①_システム開発本部_入力!M41</f>
        <v>200</v>
      </c>
      <c r="N28" s="50">
        <f>A①_システム開発本部_入力!N41</f>
        <v>400</v>
      </c>
      <c r="O28" s="50">
        <f>A①_システム開発本部_入力!O41</f>
        <v>400</v>
      </c>
      <c r="P28" s="50">
        <f>A①_システム開発本部_入力!P41</f>
        <v>400</v>
      </c>
      <c r="Q28" s="50">
        <f>A①_システム開発本部_入力!Q41</f>
        <v>400</v>
      </c>
      <c r="R28" s="50">
        <f>A①_システム開発本部_入力!R41</f>
        <v>400</v>
      </c>
      <c r="S28" s="50">
        <f>SUM(M28:R28)</f>
        <v>2200</v>
      </c>
      <c r="T28" s="31"/>
      <c r="U28" s="2"/>
    </row>
    <row r="29" spans="2:21" ht="22.5" x14ac:dyDescent="0.55000000000000004">
      <c r="B29" s="133"/>
      <c r="C29" s="139"/>
      <c r="D29" s="140"/>
      <c r="E29" s="141"/>
      <c r="F29" s="139"/>
      <c r="G29" s="140"/>
      <c r="H29" s="140"/>
      <c r="I29" s="140"/>
      <c r="J29" s="141"/>
      <c r="K29" s="133"/>
      <c r="L29" s="133"/>
      <c r="M29" s="39" t="s">
        <v>13</v>
      </c>
      <c r="N29" s="39" t="s">
        <v>14</v>
      </c>
      <c r="O29" s="39" t="s">
        <v>15</v>
      </c>
      <c r="P29" s="39" t="s">
        <v>16</v>
      </c>
      <c r="Q29" s="39" t="s">
        <v>17</v>
      </c>
      <c r="R29" s="39" t="s">
        <v>18</v>
      </c>
      <c r="S29" s="39" t="s">
        <v>19</v>
      </c>
      <c r="T29" s="39" t="s">
        <v>20</v>
      </c>
      <c r="U29" s="2"/>
    </row>
    <row r="30" spans="2:21" ht="23" thickBot="1" x14ac:dyDescent="0.6">
      <c r="B30" s="134"/>
      <c r="C30" s="142"/>
      <c r="D30" s="143"/>
      <c r="E30" s="144"/>
      <c r="F30" s="142"/>
      <c r="G30" s="143"/>
      <c r="H30" s="143"/>
      <c r="I30" s="143"/>
      <c r="J30" s="144"/>
      <c r="K30" s="134"/>
      <c r="L30" s="134"/>
      <c r="M30" s="52">
        <f>A①_システム開発本部_入力!M43</f>
        <v>400</v>
      </c>
      <c r="N30" s="52">
        <f>A①_システム開発本部_入力!N43</f>
        <v>400</v>
      </c>
      <c r="O30" s="52">
        <f>A①_システム開発本部_入力!O43</f>
        <v>400</v>
      </c>
      <c r="P30" s="52">
        <f>A①_システム開発本部_入力!P43</f>
        <v>400</v>
      </c>
      <c r="Q30" s="52">
        <f>A①_システム開発本部_入力!Q43</f>
        <v>300</v>
      </c>
      <c r="R30" s="52">
        <f>A①_システム開発本部_入力!R43</f>
        <v>0</v>
      </c>
      <c r="S30" s="52">
        <f>SUM(M30:R30)</f>
        <v>1900</v>
      </c>
      <c r="T30" s="52">
        <f>S28+S30</f>
        <v>4100</v>
      </c>
      <c r="U30" s="2"/>
    </row>
    <row r="31" spans="2:21" ht="21.65" customHeight="1" x14ac:dyDescent="0.55000000000000004">
      <c r="B31" s="133" t="s">
        <v>107</v>
      </c>
      <c r="C31" s="139" t="s">
        <v>108</v>
      </c>
      <c r="D31" s="140"/>
      <c r="E31" s="141"/>
      <c r="F31" s="146" t="s">
        <v>105</v>
      </c>
      <c r="G31" s="140"/>
      <c r="H31" s="140"/>
      <c r="I31" s="140"/>
      <c r="J31" s="141"/>
      <c r="K31" s="133" t="s">
        <v>21</v>
      </c>
      <c r="L31" s="133" t="s">
        <v>22</v>
      </c>
      <c r="M31" s="76" t="s">
        <v>5</v>
      </c>
      <c r="N31" s="76" t="s">
        <v>6</v>
      </c>
      <c r="O31" s="76" t="s">
        <v>7</v>
      </c>
      <c r="P31" s="76" t="s">
        <v>8</v>
      </c>
      <c r="Q31" s="76" t="s">
        <v>9</v>
      </c>
      <c r="R31" s="76" t="s">
        <v>10</v>
      </c>
      <c r="S31" s="76" t="s">
        <v>11</v>
      </c>
      <c r="T31" s="31"/>
      <c r="U31" s="2"/>
    </row>
    <row r="32" spans="2:21" ht="22.5" x14ac:dyDescent="0.55000000000000004">
      <c r="B32" s="133"/>
      <c r="C32" s="139"/>
      <c r="D32" s="140"/>
      <c r="E32" s="141"/>
      <c r="F32" s="139"/>
      <c r="G32" s="140"/>
      <c r="H32" s="140"/>
      <c r="I32" s="140"/>
      <c r="J32" s="141"/>
      <c r="K32" s="133"/>
      <c r="L32" s="133"/>
      <c r="M32" s="50">
        <f>A①_システム開発本部_入力!M45</f>
        <v>100</v>
      </c>
      <c r="N32" s="50">
        <f>A①_システム開発本部_入力!N45</f>
        <v>200</v>
      </c>
      <c r="O32" s="50">
        <f>A①_システム開発本部_入力!O45</f>
        <v>200</v>
      </c>
      <c r="P32" s="50">
        <f>A①_システム開発本部_入力!P45</f>
        <v>200</v>
      </c>
      <c r="Q32" s="50">
        <f>A①_システム開発本部_入力!Q45</f>
        <v>200</v>
      </c>
      <c r="R32" s="50">
        <f>A①_システム開発本部_入力!R45</f>
        <v>200</v>
      </c>
      <c r="S32" s="53">
        <f>SUM(M32:R32)</f>
        <v>1100</v>
      </c>
      <c r="T32" s="31"/>
      <c r="U32" s="2"/>
    </row>
    <row r="33" spans="2:21" ht="22.5" x14ac:dyDescent="0.55000000000000004">
      <c r="B33" s="133"/>
      <c r="C33" s="139"/>
      <c r="D33" s="140"/>
      <c r="E33" s="141"/>
      <c r="F33" s="139"/>
      <c r="G33" s="140"/>
      <c r="H33" s="140"/>
      <c r="I33" s="140"/>
      <c r="J33" s="141"/>
      <c r="K33" s="133"/>
      <c r="L33" s="133"/>
      <c r="M33" s="39" t="s">
        <v>13</v>
      </c>
      <c r="N33" s="39" t="s">
        <v>14</v>
      </c>
      <c r="O33" s="39" t="s">
        <v>15</v>
      </c>
      <c r="P33" s="39" t="s">
        <v>16</v>
      </c>
      <c r="Q33" s="39" t="s">
        <v>17</v>
      </c>
      <c r="R33" s="39" t="s">
        <v>18</v>
      </c>
      <c r="S33" s="39" t="s">
        <v>19</v>
      </c>
      <c r="T33" s="39" t="s">
        <v>20</v>
      </c>
      <c r="U33" s="2"/>
    </row>
    <row r="34" spans="2:21" ht="23" thickBot="1" x14ac:dyDescent="0.6">
      <c r="B34" s="134"/>
      <c r="C34" s="142"/>
      <c r="D34" s="143"/>
      <c r="E34" s="144"/>
      <c r="F34" s="142"/>
      <c r="G34" s="143"/>
      <c r="H34" s="143"/>
      <c r="I34" s="143"/>
      <c r="J34" s="144"/>
      <c r="K34" s="134"/>
      <c r="L34" s="134"/>
      <c r="M34" s="52">
        <f>A①_システム開発本部_入力!M47</f>
        <v>200</v>
      </c>
      <c r="N34" s="52">
        <f>A①_システム開発本部_入力!N47</f>
        <v>200</v>
      </c>
      <c r="O34" s="52">
        <f>A①_システム開発本部_入力!O47</f>
        <v>200</v>
      </c>
      <c r="P34" s="52">
        <f>A①_システム開発本部_入力!P47</f>
        <v>200</v>
      </c>
      <c r="Q34" s="52">
        <f>A①_システム開発本部_入力!Q47</f>
        <v>150</v>
      </c>
      <c r="R34" s="52">
        <f>A①_システム開発本部_入力!R47</f>
        <v>0</v>
      </c>
      <c r="S34" s="54">
        <f>SUM(M34:R34)</f>
        <v>950</v>
      </c>
      <c r="T34" s="54">
        <f>S32+S34</f>
        <v>2050</v>
      </c>
      <c r="U34" s="2"/>
    </row>
    <row r="35" spans="2:21" ht="21.65" customHeight="1" x14ac:dyDescent="0.55000000000000004">
      <c r="B35" s="133" t="s">
        <v>109</v>
      </c>
      <c r="C35" s="139" t="s">
        <v>110</v>
      </c>
      <c r="D35" s="140"/>
      <c r="E35" s="141"/>
      <c r="F35" s="146" t="s">
        <v>105</v>
      </c>
      <c r="G35" s="140"/>
      <c r="H35" s="140"/>
      <c r="I35" s="140"/>
      <c r="J35" s="141"/>
      <c r="K35" s="133" t="s">
        <v>21</v>
      </c>
      <c r="L35" s="133" t="s">
        <v>22</v>
      </c>
      <c r="M35" s="76" t="s">
        <v>5</v>
      </c>
      <c r="N35" s="76" t="s">
        <v>6</v>
      </c>
      <c r="O35" s="76" t="s">
        <v>7</v>
      </c>
      <c r="P35" s="76" t="s">
        <v>8</v>
      </c>
      <c r="Q35" s="76" t="s">
        <v>9</v>
      </c>
      <c r="R35" s="76" t="s">
        <v>10</v>
      </c>
      <c r="S35" s="76" t="s">
        <v>11</v>
      </c>
      <c r="T35" s="31"/>
      <c r="U35" s="2"/>
    </row>
    <row r="36" spans="2:21" ht="22.5" x14ac:dyDescent="0.55000000000000004">
      <c r="B36" s="133"/>
      <c r="C36" s="139"/>
      <c r="D36" s="140"/>
      <c r="E36" s="141"/>
      <c r="F36" s="139"/>
      <c r="G36" s="140"/>
      <c r="H36" s="140"/>
      <c r="I36" s="140"/>
      <c r="J36" s="141"/>
      <c r="K36" s="133"/>
      <c r="L36" s="133"/>
      <c r="M36" s="50">
        <f>A①_システム開発本部_入力!M49</f>
        <v>45</v>
      </c>
      <c r="N36" s="50">
        <f>A①_システム開発本部_入力!N49</f>
        <v>85</v>
      </c>
      <c r="O36" s="50">
        <f>A①_システム開発本部_入力!O49</f>
        <v>85</v>
      </c>
      <c r="P36" s="50">
        <f>A①_システム開発本部_入力!P49</f>
        <v>85</v>
      </c>
      <c r="Q36" s="50">
        <f>A①_システム開発本部_入力!Q49</f>
        <v>85</v>
      </c>
      <c r="R36" s="50">
        <f>A①_システム開発本部_入力!R49</f>
        <v>85</v>
      </c>
      <c r="S36" s="53">
        <f>SUM(M36:R36)</f>
        <v>470</v>
      </c>
      <c r="T36" s="31"/>
      <c r="U36" s="2"/>
    </row>
    <row r="37" spans="2:21" ht="22.5" x14ac:dyDescent="0.55000000000000004">
      <c r="B37" s="133"/>
      <c r="C37" s="139"/>
      <c r="D37" s="140"/>
      <c r="E37" s="141"/>
      <c r="F37" s="139"/>
      <c r="G37" s="140"/>
      <c r="H37" s="140"/>
      <c r="I37" s="140"/>
      <c r="J37" s="141"/>
      <c r="K37" s="133"/>
      <c r="L37" s="133"/>
      <c r="M37" s="39" t="s">
        <v>13</v>
      </c>
      <c r="N37" s="39" t="s">
        <v>14</v>
      </c>
      <c r="O37" s="39" t="s">
        <v>15</v>
      </c>
      <c r="P37" s="39" t="s">
        <v>16</v>
      </c>
      <c r="Q37" s="39" t="s">
        <v>17</v>
      </c>
      <c r="R37" s="39" t="s">
        <v>18</v>
      </c>
      <c r="S37" s="39" t="s">
        <v>19</v>
      </c>
      <c r="T37" s="39" t="s">
        <v>20</v>
      </c>
      <c r="U37" s="2"/>
    </row>
    <row r="38" spans="2:21" ht="23" thickBot="1" x14ac:dyDescent="0.6">
      <c r="B38" s="134"/>
      <c r="C38" s="142"/>
      <c r="D38" s="143"/>
      <c r="E38" s="144"/>
      <c r="F38" s="142"/>
      <c r="G38" s="143"/>
      <c r="H38" s="143"/>
      <c r="I38" s="143"/>
      <c r="J38" s="144"/>
      <c r="K38" s="134"/>
      <c r="L38" s="134"/>
      <c r="M38" s="52">
        <f>A①_システム開発本部_入力!M51</f>
        <v>85</v>
      </c>
      <c r="N38" s="52">
        <f>A①_システム開発本部_入力!N51</f>
        <v>85</v>
      </c>
      <c r="O38" s="52">
        <f>A①_システム開発本部_入力!O51</f>
        <v>85</v>
      </c>
      <c r="P38" s="52">
        <f>A①_システム開発本部_入力!P51</f>
        <v>85</v>
      </c>
      <c r="Q38" s="52">
        <f>A①_システム開発本部_入力!Q51</f>
        <v>40</v>
      </c>
      <c r="R38" s="52">
        <f>A①_システム開発本部_入力!R51</f>
        <v>0</v>
      </c>
      <c r="S38" s="54">
        <f>SUM(M38:R38)</f>
        <v>380</v>
      </c>
      <c r="T38" s="54">
        <f>S36+S38</f>
        <v>850</v>
      </c>
      <c r="U38" s="2"/>
    </row>
    <row r="39" spans="2:21" ht="21.65" customHeight="1" x14ac:dyDescent="0.55000000000000004">
      <c r="B39" s="133" t="s">
        <v>111</v>
      </c>
      <c r="C39" s="139" t="s">
        <v>112</v>
      </c>
      <c r="D39" s="140"/>
      <c r="E39" s="141"/>
      <c r="F39" s="146" t="s">
        <v>113</v>
      </c>
      <c r="G39" s="140"/>
      <c r="H39" s="140"/>
      <c r="I39" s="140"/>
      <c r="J39" s="141"/>
      <c r="K39" s="133" t="s">
        <v>21</v>
      </c>
      <c r="L39" s="133" t="s">
        <v>22</v>
      </c>
      <c r="M39" s="76" t="s">
        <v>5</v>
      </c>
      <c r="N39" s="76" t="s">
        <v>6</v>
      </c>
      <c r="O39" s="76" t="s">
        <v>7</v>
      </c>
      <c r="P39" s="76" t="s">
        <v>8</v>
      </c>
      <c r="Q39" s="76" t="s">
        <v>9</v>
      </c>
      <c r="R39" s="76" t="s">
        <v>10</v>
      </c>
      <c r="S39" s="76" t="s">
        <v>11</v>
      </c>
      <c r="T39" s="31"/>
      <c r="U39" s="2"/>
    </row>
    <row r="40" spans="2:21" ht="22.5" x14ac:dyDescent="0.55000000000000004">
      <c r="B40" s="133"/>
      <c r="C40" s="139"/>
      <c r="D40" s="140"/>
      <c r="E40" s="141"/>
      <c r="F40" s="139"/>
      <c r="G40" s="140"/>
      <c r="H40" s="140"/>
      <c r="I40" s="140"/>
      <c r="J40" s="141"/>
      <c r="K40" s="133"/>
      <c r="L40" s="133"/>
      <c r="M40" s="50">
        <f>M28+M32+M36</f>
        <v>345</v>
      </c>
      <c r="N40" s="50">
        <f t="shared" ref="N40:R42" si="0">N28+N32+N36</f>
        <v>685</v>
      </c>
      <c r="O40" s="50">
        <f t="shared" si="0"/>
        <v>685</v>
      </c>
      <c r="P40" s="50">
        <f t="shared" si="0"/>
        <v>685</v>
      </c>
      <c r="Q40" s="50">
        <f t="shared" si="0"/>
        <v>685</v>
      </c>
      <c r="R40" s="50">
        <f t="shared" si="0"/>
        <v>685</v>
      </c>
      <c r="S40" s="53">
        <f>SUM(M40:R40)</f>
        <v>3770</v>
      </c>
      <c r="T40" s="31"/>
      <c r="U40" s="2"/>
    </row>
    <row r="41" spans="2:21" ht="22.5" x14ac:dyDescent="0.55000000000000004">
      <c r="B41" s="133"/>
      <c r="C41" s="139"/>
      <c r="D41" s="140"/>
      <c r="E41" s="141"/>
      <c r="F41" s="139"/>
      <c r="G41" s="140"/>
      <c r="H41" s="140"/>
      <c r="I41" s="140"/>
      <c r="J41" s="141"/>
      <c r="K41" s="133"/>
      <c r="L41" s="133"/>
      <c r="M41" s="39" t="s">
        <v>13</v>
      </c>
      <c r="N41" s="39" t="s">
        <v>14</v>
      </c>
      <c r="O41" s="39" t="s">
        <v>15</v>
      </c>
      <c r="P41" s="39" t="s">
        <v>16</v>
      </c>
      <c r="Q41" s="39" t="s">
        <v>17</v>
      </c>
      <c r="R41" s="39" t="s">
        <v>18</v>
      </c>
      <c r="S41" s="39" t="s">
        <v>19</v>
      </c>
      <c r="T41" s="39" t="s">
        <v>20</v>
      </c>
      <c r="U41" s="2"/>
    </row>
    <row r="42" spans="2:21" ht="23" thickBot="1" x14ac:dyDescent="0.6">
      <c r="B42" s="134"/>
      <c r="C42" s="142"/>
      <c r="D42" s="143"/>
      <c r="E42" s="144"/>
      <c r="F42" s="142"/>
      <c r="G42" s="143"/>
      <c r="H42" s="143"/>
      <c r="I42" s="143"/>
      <c r="J42" s="144"/>
      <c r="K42" s="134"/>
      <c r="L42" s="134"/>
      <c r="M42" s="52">
        <f>M30+M34+M38</f>
        <v>685</v>
      </c>
      <c r="N42" s="52">
        <f t="shared" si="0"/>
        <v>685</v>
      </c>
      <c r="O42" s="52">
        <f t="shared" si="0"/>
        <v>685</v>
      </c>
      <c r="P42" s="52">
        <f t="shared" si="0"/>
        <v>685</v>
      </c>
      <c r="Q42" s="52">
        <f t="shared" si="0"/>
        <v>490</v>
      </c>
      <c r="R42" s="52">
        <f t="shared" si="0"/>
        <v>0</v>
      </c>
      <c r="S42" s="54">
        <f>SUM(M42:R42)</f>
        <v>3230</v>
      </c>
      <c r="T42" s="54">
        <f>S40+S42</f>
        <v>7000</v>
      </c>
      <c r="U42" s="2"/>
    </row>
    <row r="43" spans="2:21" ht="22.5" x14ac:dyDescent="0.55000000000000004">
      <c r="B43" s="191" t="s">
        <v>114</v>
      </c>
      <c r="C43" s="184" t="s">
        <v>124</v>
      </c>
      <c r="D43" s="185"/>
      <c r="E43" s="186"/>
      <c r="F43" s="146" t="s">
        <v>105</v>
      </c>
      <c r="G43" s="140"/>
      <c r="H43" s="140"/>
      <c r="I43" s="140"/>
      <c r="J43" s="141"/>
      <c r="K43" s="191" t="s">
        <v>21</v>
      </c>
      <c r="L43" s="191" t="s">
        <v>22</v>
      </c>
      <c r="M43" s="39" t="s">
        <v>5</v>
      </c>
      <c r="N43" s="39" t="s">
        <v>6</v>
      </c>
      <c r="O43" s="39" t="s">
        <v>7</v>
      </c>
      <c r="P43" s="39" t="s">
        <v>8</v>
      </c>
      <c r="Q43" s="39" t="s">
        <v>9</v>
      </c>
      <c r="R43" s="39" t="s">
        <v>10</v>
      </c>
      <c r="S43" s="39" t="s">
        <v>11</v>
      </c>
      <c r="T43" s="34"/>
      <c r="U43" s="2"/>
    </row>
    <row r="44" spans="2:21" ht="22.5" x14ac:dyDescent="0.55000000000000004">
      <c r="B44" s="133"/>
      <c r="C44" s="139"/>
      <c r="D44" s="140"/>
      <c r="E44" s="141"/>
      <c r="F44" s="139"/>
      <c r="G44" s="140"/>
      <c r="H44" s="140"/>
      <c r="I44" s="140"/>
      <c r="J44" s="141"/>
      <c r="K44" s="133"/>
      <c r="L44" s="133"/>
      <c r="M44" s="50">
        <f>A①_システム開発本部_入力!M73</f>
        <v>345</v>
      </c>
      <c r="N44" s="50">
        <f>A①_システム開発本部_入力!N73</f>
        <v>685</v>
      </c>
      <c r="O44" s="50">
        <f>A①_システム開発本部_入力!O73</f>
        <v>685</v>
      </c>
      <c r="P44" s="50">
        <f>A①_システム開発本部_入力!P73</f>
        <v>685</v>
      </c>
      <c r="Q44" s="50">
        <f>A①_システム開発本部_入力!Q73</f>
        <v>685</v>
      </c>
      <c r="R44" s="50">
        <f>A①_システム開発本部_入力!R73</f>
        <v>685</v>
      </c>
      <c r="S44" s="53">
        <f>SUM(M44:R44)</f>
        <v>3770</v>
      </c>
      <c r="T44" s="31"/>
      <c r="U44" s="2"/>
    </row>
    <row r="45" spans="2:21" ht="22.5" x14ac:dyDescent="0.55000000000000004">
      <c r="B45" s="133"/>
      <c r="C45" s="139"/>
      <c r="D45" s="140"/>
      <c r="E45" s="141"/>
      <c r="F45" s="139"/>
      <c r="G45" s="140"/>
      <c r="H45" s="140"/>
      <c r="I45" s="140"/>
      <c r="J45" s="141"/>
      <c r="K45" s="133"/>
      <c r="L45" s="133"/>
      <c r="M45" s="39" t="s">
        <v>13</v>
      </c>
      <c r="N45" s="39" t="s">
        <v>14</v>
      </c>
      <c r="O45" s="39" t="s">
        <v>15</v>
      </c>
      <c r="P45" s="39" t="s">
        <v>16</v>
      </c>
      <c r="Q45" s="39" t="s">
        <v>17</v>
      </c>
      <c r="R45" s="39" t="s">
        <v>18</v>
      </c>
      <c r="S45" s="39" t="s">
        <v>19</v>
      </c>
      <c r="T45" s="39" t="s">
        <v>20</v>
      </c>
      <c r="U45" s="2"/>
    </row>
    <row r="46" spans="2:21" ht="23" thickBot="1" x14ac:dyDescent="0.6">
      <c r="B46" s="134"/>
      <c r="C46" s="142"/>
      <c r="D46" s="143"/>
      <c r="E46" s="144"/>
      <c r="F46" s="142"/>
      <c r="G46" s="143"/>
      <c r="H46" s="143"/>
      <c r="I46" s="143"/>
      <c r="J46" s="144"/>
      <c r="K46" s="134"/>
      <c r="L46" s="134"/>
      <c r="M46" s="52">
        <f>A①_システム開発本部_入力!M75</f>
        <v>685</v>
      </c>
      <c r="N46" s="52">
        <f>A①_システム開発本部_入力!N75</f>
        <v>685</v>
      </c>
      <c r="O46" s="52">
        <f>A①_システム開発本部_入力!O75</f>
        <v>685</v>
      </c>
      <c r="P46" s="52">
        <f>A①_システム開発本部_入力!P75</f>
        <v>685</v>
      </c>
      <c r="Q46" s="52">
        <f>A①_システム開発本部_入力!Q75</f>
        <v>-6510</v>
      </c>
      <c r="R46" s="52">
        <f>A①_システム開発本部_入力!R75</f>
        <v>0</v>
      </c>
      <c r="S46" s="54">
        <f>SUM(M46:R46)</f>
        <v>-3770</v>
      </c>
      <c r="T46" s="54">
        <f>S44+S46</f>
        <v>0</v>
      </c>
      <c r="U46" s="2"/>
    </row>
    <row r="47" spans="2:21" ht="22.5" x14ac:dyDescent="0.55000000000000004">
      <c r="B47" s="133" t="s">
        <v>125</v>
      </c>
      <c r="C47" s="146" t="s">
        <v>128</v>
      </c>
      <c r="D47" s="140"/>
      <c r="E47" s="141"/>
      <c r="F47" s="146" t="s">
        <v>129</v>
      </c>
      <c r="G47" s="140"/>
      <c r="H47" s="140"/>
      <c r="I47" s="140"/>
      <c r="J47" s="141"/>
      <c r="K47" s="133" t="s">
        <v>21</v>
      </c>
      <c r="L47" s="133" t="s">
        <v>22</v>
      </c>
      <c r="M47" s="76" t="s">
        <v>5</v>
      </c>
      <c r="N47" s="76" t="s">
        <v>6</v>
      </c>
      <c r="O47" s="76" t="s">
        <v>7</v>
      </c>
      <c r="P47" s="76" t="s">
        <v>8</v>
      </c>
      <c r="Q47" s="76" t="s">
        <v>9</v>
      </c>
      <c r="R47" s="76" t="s">
        <v>10</v>
      </c>
      <c r="S47" s="76" t="s">
        <v>11</v>
      </c>
      <c r="T47" s="31"/>
      <c r="U47" s="2"/>
    </row>
    <row r="48" spans="2:21" ht="22.5" x14ac:dyDescent="0.55000000000000004">
      <c r="B48" s="133"/>
      <c r="C48" s="139"/>
      <c r="D48" s="140"/>
      <c r="E48" s="141"/>
      <c r="F48" s="139"/>
      <c r="G48" s="140"/>
      <c r="H48" s="140"/>
      <c r="I48" s="140"/>
      <c r="J48" s="141"/>
      <c r="K48" s="133"/>
      <c r="L48" s="133"/>
      <c r="M48" s="50">
        <f>M40-M44</f>
        <v>0</v>
      </c>
      <c r="N48" s="50">
        <f t="shared" ref="N48:R50" si="1">N40-N44</f>
        <v>0</v>
      </c>
      <c r="O48" s="50">
        <f t="shared" si="1"/>
        <v>0</v>
      </c>
      <c r="P48" s="50">
        <f t="shared" si="1"/>
        <v>0</v>
      </c>
      <c r="Q48" s="50">
        <f t="shared" si="1"/>
        <v>0</v>
      </c>
      <c r="R48" s="50">
        <f t="shared" si="1"/>
        <v>0</v>
      </c>
      <c r="S48" s="53">
        <f>SUM(M48:R48)</f>
        <v>0</v>
      </c>
      <c r="T48" s="31"/>
      <c r="U48" s="2"/>
    </row>
    <row r="49" spans="2:21" ht="22.5" x14ac:dyDescent="0.55000000000000004">
      <c r="B49" s="133"/>
      <c r="C49" s="139"/>
      <c r="D49" s="140"/>
      <c r="E49" s="141"/>
      <c r="F49" s="139"/>
      <c r="G49" s="140"/>
      <c r="H49" s="140"/>
      <c r="I49" s="140"/>
      <c r="J49" s="141"/>
      <c r="K49" s="133"/>
      <c r="L49" s="133"/>
      <c r="M49" s="39" t="s">
        <v>13</v>
      </c>
      <c r="N49" s="39" t="s">
        <v>14</v>
      </c>
      <c r="O49" s="39" t="s">
        <v>15</v>
      </c>
      <c r="P49" s="39" t="s">
        <v>16</v>
      </c>
      <c r="Q49" s="39" t="s">
        <v>17</v>
      </c>
      <c r="R49" s="39" t="s">
        <v>18</v>
      </c>
      <c r="S49" s="39" t="s">
        <v>19</v>
      </c>
      <c r="T49" s="39" t="s">
        <v>20</v>
      </c>
      <c r="U49" s="2"/>
    </row>
    <row r="50" spans="2:21" ht="23" thickBot="1" x14ac:dyDescent="0.6">
      <c r="B50" s="134"/>
      <c r="C50" s="142"/>
      <c r="D50" s="143"/>
      <c r="E50" s="144"/>
      <c r="F50" s="142"/>
      <c r="G50" s="143"/>
      <c r="H50" s="143"/>
      <c r="I50" s="143"/>
      <c r="J50" s="144"/>
      <c r="K50" s="134"/>
      <c r="L50" s="134"/>
      <c r="M50" s="52">
        <f>M42-M46</f>
        <v>0</v>
      </c>
      <c r="N50" s="52">
        <f t="shared" si="1"/>
        <v>0</v>
      </c>
      <c r="O50" s="52">
        <f t="shared" si="1"/>
        <v>0</v>
      </c>
      <c r="P50" s="52">
        <f t="shared" si="1"/>
        <v>0</v>
      </c>
      <c r="Q50" s="52">
        <f t="shared" si="1"/>
        <v>7000</v>
      </c>
      <c r="R50" s="52">
        <f t="shared" si="1"/>
        <v>0</v>
      </c>
      <c r="S50" s="54">
        <f>SUM(M50:R50)</f>
        <v>7000</v>
      </c>
      <c r="T50" s="54">
        <f>S48+S50</f>
        <v>7000</v>
      </c>
      <c r="U50" s="2"/>
    </row>
    <row r="51" spans="2:21" ht="21.65" customHeight="1" x14ac:dyDescent="0.55000000000000004">
      <c r="B51" s="133" t="s">
        <v>126</v>
      </c>
      <c r="C51" s="139" t="s">
        <v>115</v>
      </c>
      <c r="D51" s="140"/>
      <c r="E51" s="141"/>
      <c r="F51" s="146" t="s">
        <v>130</v>
      </c>
      <c r="G51" s="140"/>
      <c r="H51" s="140"/>
      <c r="I51" s="140"/>
      <c r="J51" s="141"/>
      <c r="K51" s="133" t="s">
        <v>21</v>
      </c>
      <c r="L51" s="133" t="s">
        <v>22</v>
      </c>
      <c r="M51" s="49" t="s">
        <v>5</v>
      </c>
      <c r="N51" s="49" t="s">
        <v>6</v>
      </c>
      <c r="O51" s="49" t="s">
        <v>7</v>
      </c>
      <c r="P51" s="49" t="s">
        <v>8</v>
      </c>
      <c r="Q51" s="49" t="s">
        <v>9</v>
      </c>
      <c r="R51" s="49" t="s">
        <v>10</v>
      </c>
      <c r="S51" s="49" t="s">
        <v>11</v>
      </c>
      <c r="T51" s="31"/>
      <c r="U51" s="2"/>
    </row>
    <row r="52" spans="2:21" ht="22.5" x14ac:dyDescent="0.55000000000000004">
      <c r="B52" s="133"/>
      <c r="C52" s="139"/>
      <c r="D52" s="140"/>
      <c r="E52" s="141"/>
      <c r="F52" s="139"/>
      <c r="G52" s="140"/>
      <c r="H52" s="140"/>
      <c r="I52" s="140"/>
      <c r="J52" s="141"/>
      <c r="K52" s="133"/>
      <c r="L52" s="133"/>
      <c r="M52" s="50">
        <f>M24-M48</f>
        <v>0</v>
      </c>
      <c r="N52" s="50">
        <f t="shared" ref="N52:R54" si="2">N24-N48</f>
        <v>0</v>
      </c>
      <c r="O52" s="50">
        <f t="shared" si="2"/>
        <v>0</v>
      </c>
      <c r="P52" s="50">
        <f t="shared" si="2"/>
        <v>0</v>
      </c>
      <c r="Q52" s="50">
        <f t="shared" si="2"/>
        <v>0</v>
      </c>
      <c r="R52" s="50">
        <f t="shared" si="2"/>
        <v>0</v>
      </c>
      <c r="S52" s="53">
        <f>SUM(M52:R52)</f>
        <v>0</v>
      </c>
      <c r="T52" s="31"/>
      <c r="U52" s="2"/>
    </row>
    <row r="53" spans="2:21" ht="22.5" x14ac:dyDescent="0.55000000000000004">
      <c r="B53" s="133"/>
      <c r="C53" s="139"/>
      <c r="D53" s="140"/>
      <c r="E53" s="141"/>
      <c r="F53" s="139"/>
      <c r="G53" s="140"/>
      <c r="H53" s="140"/>
      <c r="I53" s="140"/>
      <c r="J53" s="141"/>
      <c r="K53" s="133"/>
      <c r="L53" s="133"/>
      <c r="M53" s="39" t="s">
        <v>13</v>
      </c>
      <c r="N53" s="39" t="s">
        <v>14</v>
      </c>
      <c r="O53" s="39" t="s">
        <v>15</v>
      </c>
      <c r="P53" s="39" t="s">
        <v>16</v>
      </c>
      <c r="Q53" s="39" t="s">
        <v>17</v>
      </c>
      <c r="R53" s="39" t="s">
        <v>18</v>
      </c>
      <c r="S53" s="39" t="s">
        <v>19</v>
      </c>
      <c r="T53" s="39" t="s">
        <v>20</v>
      </c>
      <c r="U53" s="2"/>
    </row>
    <row r="54" spans="2:21" ht="23" thickBot="1" x14ac:dyDescent="0.6">
      <c r="B54" s="134"/>
      <c r="C54" s="142"/>
      <c r="D54" s="143"/>
      <c r="E54" s="144"/>
      <c r="F54" s="142"/>
      <c r="G54" s="143"/>
      <c r="H54" s="143"/>
      <c r="I54" s="143"/>
      <c r="J54" s="144"/>
      <c r="K54" s="134"/>
      <c r="L54" s="134"/>
      <c r="M54" s="50">
        <f>M26-M50</f>
        <v>0</v>
      </c>
      <c r="N54" s="50">
        <f t="shared" si="2"/>
        <v>0</v>
      </c>
      <c r="O54" s="50">
        <f t="shared" si="2"/>
        <v>0</v>
      </c>
      <c r="P54" s="50">
        <f t="shared" si="2"/>
        <v>0</v>
      </c>
      <c r="Q54" s="50">
        <f t="shared" si="2"/>
        <v>3000</v>
      </c>
      <c r="R54" s="50">
        <f t="shared" si="2"/>
        <v>0</v>
      </c>
      <c r="S54" s="54">
        <f>SUM(M54:R54)</f>
        <v>3000</v>
      </c>
      <c r="T54" s="54">
        <f>S52+S54</f>
        <v>3000</v>
      </c>
      <c r="U54" s="2"/>
    </row>
    <row r="55" spans="2:21" ht="21.65" customHeight="1" x14ac:dyDescent="0.55000000000000004">
      <c r="B55" s="135" t="s">
        <v>127</v>
      </c>
      <c r="C55" s="136" t="s">
        <v>116</v>
      </c>
      <c r="D55" s="137"/>
      <c r="E55" s="138"/>
      <c r="F55" s="145" t="s">
        <v>131</v>
      </c>
      <c r="G55" s="137"/>
      <c r="H55" s="137"/>
      <c r="I55" s="137"/>
      <c r="J55" s="138"/>
      <c r="K55" s="135" t="s">
        <v>117</v>
      </c>
      <c r="L55" s="135" t="s">
        <v>47</v>
      </c>
      <c r="M55" s="55" t="s">
        <v>5</v>
      </c>
      <c r="N55" s="55" t="s">
        <v>6</v>
      </c>
      <c r="O55" s="55" t="s">
        <v>7</v>
      </c>
      <c r="P55" s="55" t="s">
        <v>8</v>
      </c>
      <c r="Q55" s="55" t="s">
        <v>9</v>
      </c>
      <c r="R55" s="55" t="s">
        <v>10</v>
      </c>
      <c r="S55" s="55" t="s">
        <v>11</v>
      </c>
      <c r="T55" s="56"/>
      <c r="U55" s="2"/>
    </row>
    <row r="56" spans="2:21" ht="22.5" x14ac:dyDescent="0.55000000000000004">
      <c r="B56" s="133"/>
      <c r="C56" s="139"/>
      <c r="D56" s="140"/>
      <c r="E56" s="141"/>
      <c r="F56" s="139"/>
      <c r="G56" s="140"/>
      <c r="H56" s="140"/>
      <c r="I56" s="140"/>
      <c r="J56" s="141"/>
      <c r="K56" s="133"/>
      <c r="L56" s="133"/>
      <c r="M56" s="57" t="str">
        <f t="shared" ref="M56:S56" si="3">IF(OR(M24=0,M24=""),"",ROUND(M52/M24*100,2))</f>
        <v/>
      </c>
      <c r="N56" s="57" t="str">
        <f t="shared" si="3"/>
        <v/>
      </c>
      <c r="O56" s="57" t="str">
        <f t="shared" si="3"/>
        <v/>
      </c>
      <c r="P56" s="57" t="str">
        <f t="shared" si="3"/>
        <v/>
      </c>
      <c r="Q56" s="57" t="str">
        <f t="shared" si="3"/>
        <v/>
      </c>
      <c r="R56" s="57" t="str">
        <f t="shared" si="3"/>
        <v/>
      </c>
      <c r="S56" s="57" t="str">
        <f t="shared" si="3"/>
        <v/>
      </c>
      <c r="T56" s="31"/>
      <c r="U56" s="2"/>
    </row>
    <row r="57" spans="2:21" ht="22.5" x14ac:dyDescent="0.55000000000000004">
      <c r="B57" s="133"/>
      <c r="C57" s="139"/>
      <c r="D57" s="140"/>
      <c r="E57" s="141"/>
      <c r="F57" s="139"/>
      <c r="G57" s="140"/>
      <c r="H57" s="140"/>
      <c r="I57" s="140"/>
      <c r="J57" s="141"/>
      <c r="K57" s="133"/>
      <c r="L57" s="133"/>
      <c r="M57" s="39" t="s">
        <v>13</v>
      </c>
      <c r="N57" s="39" t="s">
        <v>14</v>
      </c>
      <c r="O57" s="39" t="s">
        <v>15</v>
      </c>
      <c r="P57" s="39" t="s">
        <v>16</v>
      </c>
      <c r="Q57" s="39" t="s">
        <v>17</v>
      </c>
      <c r="R57" s="39" t="s">
        <v>18</v>
      </c>
      <c r="S57" s="39" t="s">
        <v>19</v>
      </c>
      <c r="T57" s="39" t="s">
        <v>20</v>
      </c>
      <c r="U57" s="2"/>
    </row>
    <row r="58" spans="2:21" ht="22.5" x14ac:dyDescent="0.55000000000000004">
      <c r="B58" s="147"/>
      <c r="C58" s="148"/>
      <c r="D58" s="149"/>
      <c r="E58" s="150"/>
      <c r="F58" s="148"/>
      <c r="G58" s="149"/>
      <c r="H58" s="149"/>
      <c r="I58" s="149"/>
      <c r="J58" s="150"/>
      <c r="K58" s="147"/>
      <c r="L58" s="147"/>
      <c r="M58" s="57" t="str">
        <f t="shared" ref="M58:T58" si="4">IF(OR(M26=0,M26=""),"",ROUND(M54/M26*100,2))</f>
        <v/>
      </c>
      <c r="N58" s="57" t="str">
        <f t="shared" si="4"/>
        <v/>
      </c>
      <c r="O58" s="57" t="str">
        <f t="shared" si="4"/>
        <v/>
      </c>
      <c r="P58" s="57" t="str">
        <f t="shared" si="4"/>
        <v/>
      </c>
      <c r="Q58" s="57">
        <f t="shared" si="4"/>
        <v>30</v>
      </c>
      <c r="R58" s="57" t="str">
        <f t="shared" si="4"/>
        <v/>
      </c>
      <c r="S58" s="57">
        <f t="shared" si="4"/>
        <v>30</v>
      </c>
      <c r="T58" s="57">
        <f t="shared" si="4"/>
        <v>30</v>
      </c>
      <c r="U58" s="2"/>
    </row>
    <row r="60" spans="2:21" ht="25.5" x14ac:dyDescent="0.55000000000000004">
      <c r="B60" s="190" t="s">
        <v>118</v>
      </c>
      <c r="C60" s="190"/>
      <c r="D60" s="190"/>
      <c r="E60" s="190"/>
      <c r="F60" s="190"/>
      <c r="G60" s="190"/>
    </row>
    <row r="61" spans="2:21" ht="18" thickBot="1" x14ac:dyDescent="0.6"/>
    <row r="62" spans="2:21" ht="60.65" customHeight="1" thickBot="1" x14ac:dyDescent="0.6">
      <c r="B62" s="58">
        <v>1</v>
      </c>
      <c r="C62" s="187" t="s">
        <v>119</v>
      </c>
      <c r="D62" s="188"/>
      <c r="E62" s="188"/>
      <c r="F62" s="188"/>
      <c r="G62" s="188"/>
      <c r="H62" s="188"/>
      <c r="I62" s="188"/>
      <c r="J62" s="188"/>
      <c r="K62" s="188"/>
      <c r="L62" s="188"/>
      <c r="M62" s="188"/>
      <c r="N62" s="188"/>
      <c r="O62" s="188"/>
      <c r="P62" s="188"/>
      <c r="Q62" s="188"/>
      <c r="R62" s="188"/>
      <c r="S62" s="188"/>
      <c r="T62" s="189"/>
    </row>
    <row r="63" spans="2:21" ht="56.4" customHeight="1" thickBot="1" x14ac:dyDescent="0.6">
      <c r="B63" s="58">
        <v>2</v>
      </c>
      <c r="C63" s="187" t="s">
        <v>121</v>
      </c>
      <c r="D63" s="188"/>
      <c r="E63" s="188"/>
      <c r="F63" s="188"/>
      <c r="G63" s="188"/>
      <c r="H63" s="188"/>
      <c r="I63" s="188"/>
      <c r="J63" s="188"/>
      <c r="K63" s="188"/>
      <c r="L63" s="188"/>
      <c r="M63" s="188"/>
      <c r="N63" s="188"/>
      <c r="O63" s="188"/>
      <c r="P63" s="188"/>
      <c r="Q63" s="188"/>
      <c r="R63" s="188"/>
      <c r="S63" s="188"/>
      <c r="T63" s="189"/>
    </row>
  </sheetData>
  <mergeCells count="67">
    <mergeCell ref="L43:L46"/>
    <mergeCell ref="F51:J54"/>
    <mergeCell ref="B43:B46"/>
    <mergeCell ref="C43:E46"/>
    <mergeCell ref="F43:J46"/>
    <mergeCell ref="K43:K46"/>
    <mergeCell ref="K51:K54"/>
    <mergeCell ref="L51:L54"/>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L35:L38"/>
    <mergeCell ref="B31:B34"/>
    <mergeCell ref="C31:E34"/>
    <mergeCell ref="F31:J34"/>
    <mergeCell ref="K31:K34"/>
    <mergeCell ref="L31:L34"/>
    <mergeCell ref="B39:B42"/>
    <mergeCell ref="C39:E42"/>
    <mergeCell ref="F39:J42"/>
    <mergeCell ref="K39:K42"/>
    <mergeCell ref="B24:B26"/>
    <mergeCell ref="C24:E26"/>
    <mergeCell ref="F24:J26"/>
    <mergeCell ref="K24:K26"/>
    <mergeCell ref="B35:B38"/>
    <mergeCell ref="C35:E38"/>
    <mergeCell ref="F35:J38"/>
    <mergeCell ref="K35:K38"/>
    <mergeCell ref="L24:L26"/>
    <mergeCell ref="B27:B30"/>
    <mergeCell ref="C27:E30"/>
    <mergeCell ref="F27:J30"/>
    <mergeCell ref="K27:K30"/>
    <mergeCell ref="L27:L30"/>
    <mergeCell ref="C23:E23"/>
    <mergeCell ref="F23:J23"/>
    <mergeCell ref="B9:T9"/>
    <mergeCell ref="B11:T11"/>
    <mergeCell ref="D15:F15"/>
    <mergeCell ref="D16:F16"/>
    <mergeCell ref="D17:F17"/>
    <mergeCell ref="B19:C19"/>
    <mergeCell ref="B20:C20"/>
    <mergeCell ref="D20:K20"/>
    <mergeCell ref="L20:Q20"/>
    <mergeCell ref="R20:S20"/>
    <mergeCell ref="B22:T22"/>
    <mergeCell ref="B2:I2"/>
    <mergeCell ref="J2:L2"/>
    <mergeCell ref="B4:T4"/>
    <mergeCell ref="B5:T5"/>
    <mergeCell ref="C7:E7"/>
    <mergeCell ref="G7:I7"/>
  </mergeCells>
  <phoneticPr fontId="1"/>
  <printOptions horizontalCentered="1"/>
  <pageMargins left="0" right="0" top="0.59055118110236227" bottom="0.55118110236220474" header="0.31496062992125984" footer="0.31496062992125984"/>
  <pageSetup paperSize="8" scale="6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1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58203125" style="1" customWidth="1"/>
    <col min="6" max="6" width="4.83203125" style="1" customWidth="1"/>
    <col min="7" max="7" width="7.5" style="1" customWidth="1"/>
    <col min="8" max="8" width="4.83203125" style="1" customWidth="1"/>
    <col min="9" max="9" width="6.83203125" style="1" customWidth="1"/>
    <col min="10" max="10" width="4.1640625" style="1" customWidth="1"/>
    <col min="11" max="11" width="34" style="1" customWidth="1"/>
    <col min="12" max="12" width="6.83203125" style="1" customWidth="1"/>
    <col min="13" max="13" width="6.9140625" style="1" customWidth="1"/>
    <col min="14" max="21" width="12.5" style="1" customWidth="1"/>
    <col min="22" max="22" width="11.1640625" style="1" customWidth="1"/>
    <col min="23" max="16384" width="8.6640625" style="1"/>
  </cols>
  <sheetData>
    <row r="1" spans="2:21" ht="25.5" x14ac:dyDescent="0.85">
      <c r="B1" s="3" t="s">
        <v>23</v>
      </c>
      <c r="C1" s="3"/>
      <c r="D1" s="3"/>
      <c r="E1" s="3"/>
      <c r="F1" s="3"/>
      <c r="G1" s="3"/>
      <c r="H1" s="3"/>
      <c r="I1" s="3"/>
      <c r="J1" s="3"/>
      <c r="K1" s="3"/>
      <c r="L1" s="4"/>
      <c r="M1" s="4"/>
      <c r="N1" s="4"/>
      <c r="O1" s="4"/>
      <c r="P1" s="4"/>
      <c r="Q1" s="4"/>
      <c r="R1" s="4"/>
      <c r="S1" s="4"/>
      <c r="T1" s="32"/>
      <c r="U1" s="32"/>
    </row>
    <row r="2" spans="2:21" ht="38" x14ac:dyDescent="1.25">
      <c r="B2" s="155" t="s">
        <v>24</v>
      </c>
      <c r="C2" s="155"/>
      <c r="D2" s="155"/>
      <c r="E2" s="155"/>
      <c r="F2" s="155"/>
      <c r="G2" s="155"/>
      <c r="H2" s="155"/>
      <c r="I2" s="155"/>
      <c r="J2" s="196" t="str">
        <f>A①_システム開発本部_入力!J2</f>
        <v xml:space="preserve">第7-3問 </v>
      </c>
      <c r="K2" s="196"/>
      <c r="L2" s="196"/>
      <c r="M2" s="196"/>
      <c r="N2" s="36" t="s">
        <v>65</v>
      </c>
      <c r="O2" s="36"/>
      <c r="P2" s="36"/>
      <c r="Q2" s="36"/>
      <c r="R2" s="36"/>
      <c r="S2" s="36"/>
      <c r="T2" s="36"/>
      <c r="U2" s="5"/>
    </row>
    <row r="3" spans="2:21" ht="31.5" x14ac:dyDescent="1.05">
      <c r="B3" s="6"/>
      <c r="C3" s="28" t="s">
        <v>30</v>
      </c>
      <c r="D3" s="6"/>
      <c r="E3" s="6"/>
      <c r="F3" s="6"/>
      <c r="G3" s="28" t="s">
        <v>38</v>
      </c>
      <c r="H3" s="6"/>
      <c r="I3" s="6"/>
      <c r="J3" s="37" t="s">
        <v>39</v>
      </c>
      <c r="K3" s="37"/>
      <c r="L3" s="7"/>
      <c r="M3" s="7"/>
      <c r="N3" s="7"/>
      <c r="O3" s="7"/>
      <c r="P3" s="7"/>
      <c r="Q3" s="7"/>
      <c r="R3" s="7"/>
      <c r="S3" s="7"/>
      <c r="T3" s="7"/>
      <c r="U3" s="8"/>
    </row>
    <row r="4" spans="2:21" ht="22.5" x14ac:dyDescent="0.55000000000000004">
      <c r="B4" s="157" t="s">
        <v>0</v>
      </c>
      <c r="C4" s="158"/>
      <c r="D4" s="158"/>
      <c r="E4" s="158"/>
      <c r="F4" s="158"/>
      <c r="G4" s="158"/>
      <c r="H4" s="158"/>
      <c r="I4" s="158"/>
      <c r="J4" s="158"/>
      <c r="K4" s="158"/>
      <c r="L4" s="158"/>
      <c r="M4" s="158"/>
      <c r="N4" s="158"/>
      <c r="O4" s="158"/>
      <c r="P4" s="158"/>
      <c r="Q4" s="158"/>
      <c r="R4" s="158"/>
      <c r="S4" s="158"/>
      <c r="T4" s="158"/>
      <c r="U4" s="159"/>
    </row>
    <row r="5" spans="2:21" ht="67.75" customHeight="1" x14ac:dyDescent="0.55000000000000004">
      <c r="B5" s="160" t="s">
        <v>122</v>
      </c>
      <c r="C5" s="161"/>
      <c r="D5" s="161"/>
      <c r="E5" s="161"/>
      <c r="F5" s="161"/>
      <c r="G5" s="161"/>
      <c r="H5" s="161"/>
      <c r="I5" s="161"/>
      <c r="J5" s="161"/>
      <c r="K5" s="161"/>
      <c r="L5" s="161"/>
      <c r="M5" s="161"/>
      <c r="N5" s="161"/>
      <c r="O5" s="161"/>
      <c r="P5" s="161"/>
      <c r="Q5" s="161"/>
      <c r="R5" s="161"/>
      <c r="S5" s="161"/>
      <c r="T5" s="161"/>
      <c r="U5" s="162"/>
    </row>
    <row r="6" spans="2:21" ht="6" customHeight="1" x14ac:dyDescent="0.55000000000000004"/>
    <row r="7" spans="2:21" ht="28.5" x14ac:dyDescent="0.95">
      <c r="B7" s="10">
        <v>1</v>
      </c>
      <c r="C7" s="151" t="s">
        <v>37</v>
      </c>
      <c r="D7" s="152"/>
      <c r="E7" s="153"/>
      <c r="F7" s="9">
        <v>1</v>
      </c>
      <c r="G7" s="154" t="s">
        <v>256</v>
      </c>
      <c r="H7" s="154"/>
      <c r="I7" s="154"/>
      <c r="J7" s="29"/>
      <c r="K7" s="29"/>
      <c r="L7" s="29"/>
      <c r="M7" s="29"/>
      <c r="N7" s="29"/>
      <c r="O7" s="29"/>
      <c r="P7" s="29"/>
      <c r="Q7" s="29"/>
      <c r="R7" s="29"/>
      <c r="S7" s="29"/>
      <c r="T7" s="29"/>
      <c r="U7" s="30"/>
    </row>
    <row r="8" spans="2:21" ht="7.25" customHeight="1" x14ac:dyDescent="0.55000000000000004">
      <c r="B8" s="12"/>
      <c r="C8" s="13"/>
      <c r="D8" s="13"/>
      <c r="E8" s="13"/>
      <c r="F8" s="13"/>
      <c r="G8" s="13"/>
      <c r="H8" s="13"/>
      <c r="I8" s="13"/>
      <c r="J8" s="13"/>
      <c r="K8" s="13"/>
      <c r="L8" s="13"/>
      <c r="M8" s="13"/>
      <c r="N8" s="13"/>
      <c r="O8" s="13"/>
      <c r="P8" s="13"/>
      <c r="Q8" s="13"/>
      <c r="R8" s="13"/>
      <c r="S8" s="13"/>
      <c r="T8" s="13"/>
      <c r="U8" s="14"/>
    </row>
    <row r="9" spans="2:21" ht="51" customHeight="1" x14ac:dyDescent="0.55000000000000004">
      <c r="B9" s="160" t="s">
        <v>120</v>
      </c>
      <c r="C9" s="161"/>
      <c r="D9" s="161"/>
      <c r="E9" s="161"/>
      <c r="F9" s="161"/>
      <c r="G9" s="161"/>
      <c r="H9" s="161"/>
      <c r="I9" s="161"/>
      <c r="J9" s="161"/>
      <c r="K9" s="161"/>
      <c r="L9" s="161"/>
      <c r="M9" s="161"/>
      <c r="N9" s="161"/>
      <c r="O9" s="161"/>
      <c r="P9" s="161"/>
      <c r="Q9" s="161"/>
      <c r="R9" s="161"/>
      <c r="S9" s="161"/>
      <c r="T9" s="161"/>
      <c r="U9" s="162"/>
    </row>
    <row r="10" spans="2:21" x14ac:dyDescent="0.55000000000000004">
      <c r="B10" s="12"/>
      <c r="C10" s="13"/>
      <c r="D10" s="13"/>
      <c r="E10" s="13"/>
      <c r="F10" s="13"/>
      <c r="G10" s="13"/>
      <c r="H10" s="13"/>
      <c r="I10" s="13"/>
      <c r="J10" s="13"/>
      <c r="K10" s="13"/>
      <c r="L10" s="13"/>
      <c r="M10" s="13"/>
      <c r="N10" s="13"/>
      <c r="O10" s="13"/>
      <c r="P10" s="13"/>
      <c r="Q10" s="13"/>
      <c r="R10" s="13"/>
      <c r="S10" s="13"/>
      <c r="T10" s="13"/>
      <c r="U10" s="14"/>
    </row>
    <row r="11" spans="2:21" ht="41.4" customHeight="1" x14ac:dyDescent="0.55000000000000004">
      <c r="B11" s="160" t="s">
        <v>132</v>
      </c>
      <c r="C11" s="161"/>
      <c r="D11" s="161"/>
      <c r="E11" s="161"/>
      <c r="F11" s="161"/>
      <c r="G11" s="161"/>
      <c r="H11" s="161"/>
      <c r="I11" s="161"/>
      <c r="J11" s="161"/>
      <c r="K11" s="161"/>
      <c r="L11" s="161"/>
      <c r="M11" s="161"/>
      <c r="N11" s="161"/>
      <c r="O11" s="161"/>
      <c r="P11" s="161"/>
      <c r="Q11" s="161"/>
      <c r="R11" s="161"/>
      <c r="S11" s="161"/>
      <c r="T11" s="161"/>
      <c r="U11" s="162"/>
    </row>
    <row r="12" spans="2:21" ht="19.75" customHeight="1" x14ac:dyDescent="0.55000000000000004">
      <c r="B12" s="40"/>
      <c r="C12" s="41"/>
      <c r="D12" s="41"/>
      <c r="E12" s="41"/>
      <c r="F12" s="41"/>
      <c r="G12" s="41"/>
      <c r="H12" s="41"/>
      <c r="I12" s="41"/>
      <c r="J12" s="41"/>
      <c r="K12" s="41"/>
      <c r="L12" s="41"/>
      <c r="M12" s="41"/>
      <c r="N12" s="41"/>
      <c r="O12" s="41"/>
      <c r="P12" s="41"/>
      <c r="Q12" s="41"/>
      <c r="R12" s="41"/>
      <c r="S12" s="41"/>
      <c r="T12" s="41"/>
      <c r="U12" s="42"/>
    </row>
    <row r="13" spans="2:21" ht="19.75" customHeight="1" thickBot="1" x14ac:dyDescent="0.6">
      <c r="B13" s="40"/>
      <c r="C13" s="41" t="s">
        <v>41</v>
      </c>
      <c r="D13" s="41"/>
      <c r="E13" s="41"/>
      <c r="F13" s="41"/>
      <c r="G13" s="41"/>
      <c r="H13" s="41"/>
      <c r="I13" s="41"/>
      <c r="J13" s="41"/>
      <c r="K13" s="41"/>
      <c r="L13" s="41"/>
      <c r="M13" s="41"/>
      <c r="N13" s="41"/>
      <c r="O13" s="41"/>
      <c r="P13" s="41"/>
      <c r="Q13" s="41"/>
      <c r="R13" s="41"/>
      <c r="S13" s="41"/>
      <c r="T13" s="41"/>
      <c r="U13" s="42"/>
    </row>
    <row r="14" spans="2:21" ht="19.75" customHeight="1" thickBot="1" x14ac:dyDescent="0.6">
      <c r="B14" s="40"/>
      <c r="C14" s="38" t="s">
        <v>40</v>
      </c>
      <c r="D14" s="41"/>
      <c r="E14" s="41"/>
      <c r="F14" s="41"/>
      <c r="G14" s="41"/>
      <c r="H14" s="41"/>
      <c r="I14" s="41"/>
      <c r="J14" s="41"/>
      <c r="K14" s="41"/>
      <c r="L14" s="41"/>
      <c r="M14" s="41"/>
      <c r="N14" s="41"/>
      <c r="O14" s="41"/>
      <c r="P14" s="41"/>
      <c r="Q14" s="41"/>
      <c r="R14" s="41"/>
      <c r="S14" s="41"/>
      <c r="T14" s="41"/>
      <c r="U14" s="42"/>
    </row>
    <row r="15" spans="2:21" ht="19.75" customHeight="1" thickBot="1" x14ac:dyDescent="0.6">
      <c r="B15" s="40"/>
      <c r="C15" s="41"/>
      <c r="D15" s="197" t="s">
        <v>53</v>
      </c>
      <c r="E15" s="198"/>
      <c r="F15" s="41"/>
      <c r="G15" s="41" t="s">
        <v>45</v>
      </c>
      <c r="H15" s="41"/>
      <c r="I15" s="41"/>
      <c r="J15" s="41"/>
      <c r="K15" s="41"/>
      <c r="L15" s="41"/>
      <c r="M15" s="41"/>
      <c r="N15" s="41"/>
      <c r="O15" s="41"/>
      <c r="P15" s="41"/>
      <c r="Q15" s="41"/>
      <c r="R15" s="41"/>
      <c r="S15" s="41"/>
      <c r="T15" s="41"/>
      <c r="U15" s="42"/>
    </row>
    <row r="16" spans="2:21" ht="19.75" customHeight="1" thickBot="1" x14ac:dyDescent="0.6">
      <c r="B16" s="40"/>
      <c r="C16" s="41"/>
      <c r="D16" s="168" t="s">
        <v>54</v>
      </c>
      <c r="E16" s="169"/>
      <c r="F16" s="41"/>
      <c r="G16" s="41"/>
      <c r="H16" s="41"/>
      <c r="I16" s="41"/>
      <c r="J16" s="41"/>
      <c r="K16" s="41"/>
      <c r="L16" s="41"/>
      <c r="M16" s="41"/>
      <c r="N16" s="41"/>
      <c r="O16" s="41"/>
      <c r="P16" s="41"/>
      <c r="Q16" s="41"/>
      <c r="R16" s="41"/>
      <c r="S16" s="41"/>
      <c r="T16" s="41"/>
      <c r="U16" s="42"/>
    </row>
    <row r="17" spans="2:22" ht="19.75" customHeight="1" thickBot="1" x14ac:dyDescent="0.6">
      <c r="B17" s="40"/>
      <c r="C17" s="41"/>
      <c r="D17" s="170" t="s">
        <v>42</v>
      </c>
      <c r="E17" s="171"/>
      <c r="F17" s="41"/>
      <c r="G17" s="41" t="s">
        <v>52</v>
      </c>
      <c r="H17" s="41"/>
      <c r="I17" s="41"/>
      <c r="J17" s="41"/>
      <c r="K17" s="41"/>
      <c r="L17" s="41"/>
      <c r="M17" s="41"/>
      <c r="N17" s="41"/>
      <c r="O17" s="41"/>
      <c r="P17" s="41"/>
      <c r="Q17" s="41"/>
      <c r="R17" s="41"/>
      <c r="S17" s="41"/>
      <c r="T17" s="41"/>
      <c r="U17" s="42"/>
    </row>
    <row r="18" spans="2:22" ht="19.75" customHeight="1" thickBot="1" x14ac:dyDescent="0.6">
      <c r="B18" s="40"/>
      <c r="C18" s="41"/>
      <c r="D18" s="41"/>
      <c r="E18" s="41"/>
      <c r="F18" s="41"/>
      <c r="G18" s="41"/>
      <c r="H18" s="41"/>
      <c r="I18" s="41"/>
      <c r="J18" s="41"/>
      <c r="K18" s="41"/>
      <c r="L18" s="41"/>
      <c r="M18" s="41"/>
      <c r="N18" s="41"/>
      <c r="O18" s="41"/>
      <c r="P18" s="41"/>
      <c r="Q18" s="41"/>
      <c r="R18" s="41"/>
      <c r="S18" s="41"/>
      <c r="T18" s="41"/>
      <c r="U18" s="42"/>
    </row>
    <row r="19" spans="2:22" ht="19.75" customHeight="1" thickBot="1" x14ac:dyDescent="0.6">
      <c r="B19" s="170" t="s">
        <v>43</v>
      </c>
      <c r="C19" s="171"/>
      <c r="D19" s="41"/>
      <c r="E19" s="41"/>
      <c r="F19" s="41"/>
      <c r="G19" s="41"/>
      <c r="H19" s="41"/>
      <c r="I19" s="41"/>
      <c r="J19" s="41"/>
      <c r="K19" s="41"/>
      <c r="L19" s="41"/>
      <c r="M19" s="41"/>
      <c r="N19" s="41"/>
      <c r="O19" s="41"/>
      <c r="P19" s="41"/>
      <c r="Q19" s="41"/>
      <c r="R19" s="41"/>
      <c r="S19" s="41"/>
      <c r="T19" s="41"/>
      <c r="U19" s="42"/>
    </row>
    <row r="20" spans="2:22" ht="19.75" customHeight="1" thickBot="1" x14ac:dyDescent="0.6">
      <c r="B20" s="166" t="s">
        <v>62</v>
      </c>
      <c r="C20" s="173"/>
      <c r="D20" s="173"/>
      <c r="E20" s="173"/>
      <c r="F20" s="173"/>
      <c r="G20" s="167"/>
      <c r="H20" s="170" t="s">
        <v>63</v>
      </c>
      <c r="I20" s="172"/>
      <c r="J20" s="172"/>
      <c r="K20" s="172"/>
      <c r="L20" s="171"/>
      <c r="M20" s="170" t="s">
        <v>44</v>
      </c>
      <c r="N20" s="171"/>
      <c r="O20" s="170" t="s">
        <v>64</v>
      </c>
      <c r="P20" s="171"/>
      <c r="Q20" s="170" t="s">
        <v>63</v>
      </c>
      <c r="R20" s="172"/>
      <c r="S20" s="172"/>
      <c r="T20" s="171"/>
      <c r="U20" s="42"/>
    </row>
    <row r="21" spans="2:22" ht="19.75" customHeight="1" thickBot="1" x14ac:dyDescent="0.6">
      <c r="B21" s="40"/>
      <c r="C21" s="41"/>
      <c r="D21" s="41"/>
      <c r="E21" s="41"/>
      <c r="F21" s="41"/>
      <c r="G21" s="41"/>
      <c r="H21" s="41"/>
      <c r="I21" s="41"/>
      <c r="J21" s="41"/>
      <c r="K21" s="41"/>
      <c r="L21" s="41"/>
      <c r="M21" s="41"/>
      <c r="N21" s="41"/>
      <c r="O21" s="41"/>
      <c r="P21" s="41"/>
      <c r="Q21" s="41"/>
      <c r="R21" s="41"/>
      <c r="S21" s="41"/>
      <c r="T21" s="41"/>
      <c r="U21" s="42"/>
    </row>
    <row r="22" spans="2:22" ht="29" thickBot="1" x14ac:dyDescent="0.6">
      <c r="B22" s="174" t="s">
        <v>55</v>
      </c>
      <c r="C22" s="175"/>
      <c r="D22" s="175"/>
      <c r="E22" s="175"/>
      <c r="F22" s="175"/>
      <c r="G22" s="175"/>
      <c r="H22" s="175"/>
      <c r="I22" s="175"/>
      <c r="J22" s="175"/>
      <c r="K22" s="175"/>
      <c r="L22" s="175"/>
      <c r="M22" s="175"/>
      <c r="N22" s="175"/>
      <c r="O22" s="175"/>
      <c r="P22" s="175"/>
      <c r="Q22" s="175"/>
      <c r="R22" s="175"/>
      <c r="S22" s="175"/>
      <c r="T22" s="175"/>
      <c r="U22" s="176"/>
    </row>
    <row r="23" spans="2:22" ht="22.5" x14ac:dyDescent="0.55000000000000004">
      <c r="B23" s="35" t="s">
        <v>1</v>
      </c>
      <c r="C23" s="178" t="s">
        <v>2</v>
      </c>
      <c r="D23" s="179"/>
      <c r="E23" s="180"/>
      <c r="F23" s="178" t="s">
        <v>12</v>
      </c>
      <c r="G23" s="179"/>
      <c r="H23" s="179"/>
      <c r="I23" s="179"/>
      <c r="J23" s="179"/>
      <c r="K23" s="92" t="s">
        <v>168</v>
      </c>
      <c r="L23" s="91" t="s">
        <v>3</v>
      </c>
      <c r="M23" s="33" t="s">
        <v>4</v>
      </c>
      <c r="N23" s="39" t="s">
        <v>5</v>
      </c>
      <c r="O23" s="39" t="s">
        <v>6</v>
      </c>
      <c r="P23" s="39" t="s">
        <v>7</v>
      </c>
      <c r="Q23" s="39" t="s">
        <v>8</v>
      </c>
      <c r="R23" s="39" t="s">
        <v>9</v>
      </c>
      <c r="S23" s="39" t="s">
        <v>10</v>
      </c>
      <c r="T23" s="39" t="s">
        <v>11</v>
      </c>
      <c r="U23" s="34"/>
    </row>
    <row r="24" spans="2:22" ht="21.65" customHeight="1" x14ac:dyDescent="0.55000000000000004">
      <c r="B24" s="191" t="s">
        <v>76</v>
      </c>
      <c r="C24" s="184" t="s">
        <v>143</v>
      </c>
      <c r="D24" s="185"/>
      <c r="E24" s="186"/>
      <c r="F24" s="200" t="s">
        <v>169</v>
      </c>
      <c r="G24" s="185"/>
      <c r="H24" s="185"/>
      <c r="I24" s="185"/>
      <c r="J24" s="185"/>
      <c r="K24" s="93"/>
      <c r="L24" s="211" t="s">
        <v>21</v>
      </c>
      <c r="M24" s="191" t="s">
        <v>22</v>
      </c>
      <c r="N24" s="43">
        <v>0</v>
      </c>
      <c r="O24" s="44">
        <f>N36</f>
        <v>10000</v>
      </c>
      <c r="P24" s="44">
        <f t="shared" ref="P24:S26" si="0">O36</f>
        <v>10000</v>
      </c>
      <c r="Q24" s="44">
        <f t="shared" si="0"/>
        <v>10000</v>
      </c>
      <c r="R24" s="44">
        <f t="shared" si="0"/>
        <v>10000</v>
      </c>
      <c r="S24" s="44">
        <f t="shared" si="0"/>
        <v>10000</v>
      </c>
      <c r="T24" s="43">
        <f>N24</f>
        <v>0</v>
      </c>
      <c r="U24" s="31"/>
      <c r="V24" s="2"/>
    </row>
    <row r="25" spans="2:22" ht="22.5" x14ac:dyDescent="0.55000000000000004">
      <c r="B25" s="133"/>
      <c r="C25" s="139"/>
      <c r="D25" s="199"/>
      <c r="E25" s="141"/>
      <c r="F25" s="139"/>
      <c r="G25" s="199"/>
      <c r="H25" s="199"/>
      <c r="I25" s="199"/>
      <c r="J25" s="140"/>
      <c r="K25" s="94"/>
      <c r="L25" s="192"/>
      <c r="M25" s="133"/>
      <c r="N25" s="39" t="s">
        <v>13</v>
      </c>
      <c r="O25" s="39" t="s">
        <v>14</v>
      </c>
      <c r="P25" s="39" t="s">
        <v>15</v>
      </c>
      <c r="Q25" s="39" t="s">
        <v>16</v>
      </c>
      <c r="R25" s="39" t="s">
        <v>17</v>
      </c>
      <c r="S25" s="39" t="s">
        <v>18</v>
      </c>
      <c r="T25" s="39" t="s">
        <v>19</v>
      </c>
      <c r="U25" s="39" t="s">
        <v>20</v>
      </c>
      <c r="V25" s="2"/>
    </row>
    <row r="26" spans="2:22" ht="23" thickBot="1" x14ac:dyDescent="0.6">
      <c r="B26" s="134"/>
      <c r="C26" s="142"/>
      <c r="D26" s="143"/>
      <c r="E26" s="144"/>
      <c r="F26" s="142"/>
      <c r="G26" s="143"/>
      <c r="H26" s="143"/>
      <c r="I26" s="143"/>
      <c r="J26" s="143"/>
      <c r="K26" s="95"/>
      <c r="L26" s="193"/>
      <c r="M26" s="134"/>
      <c r="N26" s="66">
        <f>S36</f>
        <v>10000</v>
      </c>
      <c r="O26" s="66">
        <f>N38</f>
        <v>10000</v>
      </c>
      <c r="P26" s="66">
        <f t="shared" si="0"/>
        <v>10000</v>
      </c>
      <c r="Q26" s="66">
        <f t="shared" si="0"/>
        <v>10000</v>
      </c>
      <c r="R26" s="66">
        <f t="shared" si="0"/>
        <v>10000</v>
      </c>
      <c r="S26" s="66">
        <f t="shared" si="0"/>
        <v>10000</v>
      </c>
      <c r="T26" s="67">
        <f>S26</f>
        <v>10000</v>
      </c>
      <c r="U26" s="67"/>
      <c r="V26" s="2"/>
    </row>
    <row r="27" spans="2:22" ht="22.5" x14ac:dyDescent="0.55000000000000004">
      <c r="B27" s="135" t="s">
        <v>77</v>
      </c>
      <c r="C27" s="201" t="s">
        <v>144</v>
      </c>
      <c r="D27" s="202"/>
      <c r="E27" s="203"/>
      <c r="F27" s="201" t="s">
        <v>170</v>
      </c>
      <c r="G27" s="202"/>
      <c r="H27" s="202"/>
      <c r="I27" s="202"/>
      <c r="J27" s="202"/>
      <c r="K27" s="96" t="s">
        <v>171</v>
      </c>
      <c r="L27" s="194" t="s">
        <v>21</v>
      </c>
      <c r="M27" s="135" t="s">
        <v>22</v>
      </c>
      <c r="N27" s="55" t="s">
        <v>5</v>
      </c>
      <c r="O27" s="55" t="s">
        <v>6</v>
      </c>
      <c r="P27" s="55" t="s">
        <v>7</v>
      </c>
      <c r="Q27" s="55" t="s">
        <v>8</v>
      </c>
      <c r="R27" s="55" t="s">
        <v>9</v>
      </c>
      <c r="S27" s="55" t="s">
        <v>10</v>
      </c>
      <c r="T27" s="55" t="s">
        <v>11</v>
      </c>
      <c r="U27" s="56"/>
      <c r="V27" s="2"/>
    </row>
    <row r="28" spans="2:22" ht="21.65" customHeight="1" x14ac:dyDescent="0.55000000000000004">
      <c r="B28" s="133"/>
      <c r="C28" s="204"/>
      <c r="D28" s="205"/>
      <c r="E28" s="206"/>
      <c r="F28" s="204"/>
      <c r="G28" s="205"/>
      <c r="H28" s="205"/>
      <c r="I28" s="205"/>
      <c r="J28" s="210"/>
      <c r="K28" s="83" t="s">
        <v>208</v>
      </c>
      <c r="L28" s="192"/>
      <c r="M28" s="133"/>
      <c r="N28" s="68">
        <v>10000</v>
      </c>
      <c r="O28" s="68"/>
      <c r="P28" s="68"/>
      <c r="Q28" s="68"/>
      <c r="R28" s="68"/>
      <c r="S28" s="68"/>
      <c r="T28" s="44">
        <f>SUM(N28:S28)</f>
        <v>10000</v>
      </c>
      <c r="U28" s="31"/>
      <c r="V28" s="2"/>
    </row>
    <row r="29" spans="2:22" ht="22.5" x14ac:dyDescent="0.55000000000000004">
      <c r="B29" s="133"/>
      <c r="C29" s="204"/>
      <c r="D29" s="205"/>
      <c r="E29" s="206"/>
      <c r="F29" s="204"/>
      <c r="G29" s="205"/>
      <c r="H29" s="205"/>
      <c r="I29" s="205"/>
      <c r="J29" s="210"/>
      <c r="K29" s="97" t="s">
        <v>145</v>
      </c>
      <c r="L29" s="192"/>
      <c r="M29" s="133"/>
      <c r="N29" s="69" t="s">
        <v>13</v>
      </c>
      <c r="O29" s="69" t="s">
        <v>14</v>
      </c>
      <c r="P29" s="69" t="s">
        <v>15</v>
      </c>
      <c r="Q29" s="69" t="s">
        <v>16</v>
      </c>
      <c r="R29" s="69" t="s">
        <v>17</v>
      </c>
      <c r="S29" s="69" t="s">
        <v>18</v>
      </c>
      <c r="T29" s="39" t="s">
        <v>19</v>
      </c>
      <c r="U29" s="39" t="s">
        <v>20</v>
      </c>
      <c r="V29" s="2"/>
    </row>
    <row r="30" spans="2:22" ht="23" thickBot="1" x14ac:dyDescent="0.6">
      <c r="B30" s="134"/>
      <c r="C30" s="207"/>
      <c r="D30" s="208"/>
      <c r="E30" s="209"/>
      <c r="F30" s="207"/>
      <c r="G30" s="208"/>
      <c r="H30" s="208"/>
      <c r="I30" s="208"/>
      <c r="J30" s="208"/>
      <c r="K30" s="98" t="s">
        <v>172</v>
      </c>
      <c r="L30" s="193"/>
      <c r="M30" s="134"/>
      <c r="N30" s="70"/>
      <c r="O30" s="70"/>
      <c r="P30" s="70"/>
      <c r="Q30" s="70"/>
      <c r="R30" s="70"/>
      <c r="S30" s="70"/>
      <c r="T30" s="66">
        <f>SUM(N30:S30)</f>
        <v>0</v>
      </c>
      <c r="U30" s="66">
        <f>T28+T30</f>
        <v>10000</v>
      </c>
      <c r="V30" s="2"/>
    </row>
    <row r="31" spans="2:22" ht="22.5" x14ac:dyDescent="0.55000000000000004">
      <c r="B31" s="133" t="s">
        <v>78</v>
      </c>
      <c r="C31" s="146" t="s">
        <v>146</v>
      </c>
      <c r="D31" s="199"/>
      <c r="E31" s="141"/>
      <c r="F31" s="201" t="s">
        <v>170</v>
      </c>
      <c r="G31" s="202"/>
      <c r="H31" s="202"/>
      <c r="I31" s="202"/>
      <c r="J31" s="202"/>
      <c r="K31" s="96" t="s">
        <v>171</v>
      </c>
      <c r="L31" s="192" t="s">
        <v>21</v>
      </c>
      <c r="M31" s="133" t="s">
        <v>22</v>
      </c>
      <c r="N31" s="59" t="s">
        <v>5</v>
      </c>
      <c r="O31" s="59" t="s">
        <v>6</v>
      </c>
      <c r="P31" s="59" t="s">
        <v>7</v>
      </c>
      <c r="Q31" s="59" t="s">
        <v>8</v>
      </c>
      <c r="R31" s="59" t="s">
        <v>9</v>
      </c>
      <c r="S31" s="59" t="s">
        <v>10</v>
      </c>
      <c r="T31" s="59" t="s">
        <v>11</v>
      </c>
      <c r="U31" s="31"/>
      <c r="V31" s="2"/>
    </row>
    <row r="32" spans="2:22" ht="21.65" customHeight="1" x14ac:dyDescent="0.55000000000000004">
      <c r="B32" s="133"/>
      <c r="C32" s="139"/>
      <c r="D32" s="199"/>
      <c r="E32" s="141"/>
      <c r="F32" s="204"/>
      <c r="G32" s="205"/>
      <c r="H32" s="205"/>
      <c r="I32" s="205"/>
      <c r="J32" s="210"/>
      <c r="K32" s="97" t="s">
        <v>148</v>
      </c>
      <c r="L32" s="192"/>
      <c r="M32" s="133"/>
      <c r="N32" s="43"/>
      <c r="O32" s="43"/>
      <c r="P32" s="43"/>
      <c r="Q32" s="43"/>
      <c r="R32" s="43"/>
      <c r="S32" s="43"/>
      <c r="T32" s="43">
        <f>SUM(N32:S32)</f>
        <v>0</v>
      </c>
      <c r="U32" s="31"/>
      <c r="V32" s="2"/>
    </row>
    <row r="33" spans="2:22" ht="22.5" x14ac:dyDescent="0.55000000000000004">
      <c r="B33" s="133"/>
      <c r="C33" s="139"/>
      <c r="D33" s="199"/>
      <c r="E33" s="141"/>
      <c r="F33" s="204"/>
      <c r="G33" s="205"/>
      <c r="H33" s="205"/>
      <c r="I33" s="205"/>
      <c r="J33" s="210"/>
      <c r="K33" s="97" t="s">
        <v>173</v>
      </c>
      <c r="L33" s="192"/>
      <c r="M33" s="133"/>
      <c r="N33" s="39" t="s">
        <v>13</v>
      </c>
      <c r="O33" s="39" t="s">
        <v>14</v>
      </c>
      <c r="P33" s="39" t="s">
        <v>15</v>
      </c>
      <c r="Q33" s="39" t="s">
        <v>16</v>
      </c>
      <c r="R33" s="39" t="s">
        <v>17</v>
      </c>
      <c r="S33" s="39" t="s">
        <v>18</v>
      </c>
      <c r="T33" s="39" t="s">
        <v>19</v>
      </c>
      <c r="U33" s="39" t="s">
        <v>20</v>
      </c>
      <c r="V33" s="2"/>
    </row>
    <row r="34" spans="2:22" ht="23" thickBot="1" x14ac:dyDescent="0.6">
      <c r="B34" s="134"/>
      <c r="C34" s="142"/>
      <c r="D34" s="143"/>
      <c r="E34" s="144"/>
      <c r="F34" s="207"/>
      <c r="G34" s="208"/>
      <c r="H34" s="208"/>
      <c r="I34" s="208"/>
      <c r="J34" s="208"/>
      <c r="K34" s="98" t="s">
        <v>209</v>
      </c>
      <c r="L34" s="193"/>
      <c r="M34" s="134"/>
      <c r="N34" s="67"/>
      <c r="O34" s="67"/>
      <c r="P34" s="67"/>
      <c r="Q34" s="67"/>
      <c r="R34" s="67"/>
      <c r="S34" s="67"/>
      <c r="T34" s="67">
        <f>SUM(N34:S34)</f>
        <v>0</v>
      </c>
      <c r="U34" s="67">
        <f>T32+T34</f>
        <v>0</v>
      </c>
      <c r="V34" s="2"/>
    </row>
    <row r="35" spans="2:22" ht="22.5" x14ac:dyDescent="0.55000000000000004">
      <c r="B35" s="133" t="s">
        <v>79</v>
      </c>
      <c r="C35" s="139" t="s">
        <v>151</v>
      </c>
      <c r="D35" s="199"/>
      <c r="E35" s="141"/>
      <c r="F35" s="146" t="s">
        <v>174</v>
      </c>
      <c r="G35" s="199"/>
      <c r="H35" s="199"/>
      <c r="I35" s="199"/>
      <c r="J35" s="140"/>
      <c r="K35" s="94"/>
      <c r="L35" s="192" t="s">
        <v>21</v>
      </c>
      <c r="M35" s="133" t="s">
        <v>22</v>
      </c>
      <c r="N35" s="59" t="s">
        <v>5</v>
      </c>
      <c r="O35" s="59" t="s">
        <v>6</v>
      </c>
      <c r="P35" s="59" t="s">
        <v>7</v>
      </c>
      <c r="Q35" s="59" t="s">
        <v>8</v>
      </c>
      <c r="R35" s="59" t="s">
        <v>9</v>
      </c>
      <c r="S35" s="59" t="s">
        <v>10</v>
      </c>
      <c r="T35" s="59" t="s">
        <v>11</v>
      </c>
      <c r="U35" s="31"/>
      <c r="V35" s="2"/>
    </row>
    <row r="36" spans="2:22" ht="21.65" customHeight="1" x14ac:dyDescent="0.55000000000000004">
      <c r="B36" s="133"/>
      <c r="C36" s="139"/>
      <c r="D36" s="199"/>
      <c r="E36" s="141"/>
      <c r="F36" s="139"/>
      <c r="G36" s="199"/>
      <c r="H36" s="199"/>
      <c r="I36" s="199"/>
      <c r="J36" s="140"/>
      <c r="K36" s="94"/>
      <c r="L36" s="192"/>
      <c r="M36" s="133"/>
      <c r="N36" s="71">
        <f>N24+N28-N32</f>
        <v>10000</v>
      </c>
      <c r="O36" s="71">
        <f>O24+O28-O32</f>
        <v>10000</v>
      </c>
      <c r="P36" s="71">
        <f t="shared" ref="P36:T36" si="1">P24+P28-P32</f>
        <v>10000</v>
      </c>
      <c r="Q36" s="71">
        <f t="shared" si="1"/>
        <v>10000</v>
      </c>
      <c r="R36" s="71">
        <f t="shared" si="1"/>
        <v>10000</v>
      </c>
      <c r="S36" s="71">
        <f t="shared" si="1"/>
        <v>10000</v>
      </c>
      <c r="T36" s="71">
        <f t="shared" si="1"/>
        <v>10000</v>
      </c>
      <c r="U36" s="72"/>
      <c r="V36" s="2"/>
    </row>
    <row r="37" spans="2:22" ht="22.5" x14ac:dyDescent="0.55000000000000004">
      <c r="B37" s="133"/>
      <c r="C37" s="139"/>
      <c r="D37" s="199"/>
      <c r="E37" s="141"/>
      <c r="F37" s="139"/>
      <c r="G37" s="199"/>
      <c r="H37" s="199"/>
      <c r="I37" s="199"/>
      <c r="J37" s="140"/>
      <c r="K37" s="94"/>
      <c r="L37" s="192"/>
      <c r="M37" s="133"/>
      <c r="N37" s="73" t="s">
        <v>13</v>
      </c>
      <c r="O37" s="73" t="s">
        <v>14</v>
      </c>
      <c r="P37" s="73" t="s">
        <v>15</v>
      </c>
      <c r="Q37" s="73" t="s">
        <v>16</v>
      </c>
      <c r="R37" s="73" t="s">
        <v>17</v>
      </c>
      <c r="S37" s="73" t="s">
        <v>18</v>
      </c>
      <c r="T37" s="73" t="s">
        <v>19</v>
      </c>
      <c r="U37" s="73" t="s">
        <v>20</v>
      </c>
      <c r="V37" s="2"/>
    </row>
    <row r="38" spans="2:22" ht="23" thickBot="1" x14ac:dyDescent="0.6">
      <c r="B38" s="134"/>
      <c r="C38" s="142"/>
      <c r="D38" s="143"/>
      <c r="E38" s="144"/>
      <c r="F38" s="142"/>
      <c r="G38" s="143"/>
      <c r="H38" s="143"/>
      <c r="I38" s="143"/>
      <c r="J38" s="143"/>
      <c r="K38" s="95"/>
      <c r="L38" s="193"/>
      <c r="M38" s="134"/>
      <c r="N38" s="74">
        <f>N26+N30-N34</f>
        <v>10000</v>
      </c>
      <c r="O38" s="74">
        <f t="shared" ref="O38:U38" si="2">O26+O30-O34</f>
        <v>10000</v>
      </c>
      <c r="P38" s="74">
        <f t="shared" si="2"/>
        <v>10000</v>
      </c>
      <c r="Q38" s="74">
        <f t="shared" si="2"/>
        <v>10000</v>
      </c>
      <c r="R38" s="74">
        <f t="shared" si="2"/>
        <v>10000</v>
      </c>
      <c r="S38" s="74">
        <f t="shared" si="2"/>
        <v>10000</v>
      </c>
      <c r="T38" s="74">
        <f t="shared" si="2"/>
        <v>10000</v>
      </c>
      <c r="U38" s="74">
        <f t="shared" si="2"/>
        <v>10000</v>
      </c>
      <c r="V38" s="2"/>
    </row>
    <row r="39" spans="2:22" ht="22.5" x14ac:dyDescent="0.55000000000000004">
      <c r="B39" s="133" t="s">
        <v>35</v>
      </c>
      <c r="C39" s="139" t="s">
        <v>56</v>
      </c>
      <c r="D39" s="199"/>
      <c r="E39" s="141"/>
      <c r="F39" s="146" t="s">
        <v>175</v>
      </c>
      <c r="G39" s="199"/>
      <c r="H39" s="199"/>
      <c r="I39" s="199"/>
      <c r="J39" s="140"/>
      <c r="K39" s="94"/>
      <c r="L39" s="192" t="s">
        <v>21</v>
      </c>
      <c r="M39" s="133" t="s">
        <v>22</v>
      </c>
      <c r="N39" s="59" t="s">
        <v>5</v>
      </c>
      <c r="O39" s="59" t="s">
        <v>6</v>
      </c>
      <c r="P39" s="59" t="s">
        <v>7</v>
      </c>
      <c r="Q39" s="59" t="s">
        <v>8</v>
      </c>
      <c r="R39" s="59" t="s">
        <v>9</v>
      </c>
      <c r="S39" s="59" t="s">
        <v>10</v>
      </c>
      <c r="T39" s="59" t="s">
        <v>11</v>
      </c>
      <c r="U39" s="31"/>
      <c r="V39" s="2"/>
    </row>
    <row r="40" spans="2:22" ht="21.65" customHeight="1" x14ac:dyDescent="0.55000000000000004">
      <c r="B40" s="133"/>
      <c r="C40" s="139"/>
      <c r="D40" s="199"/>
      <c r="E40" s="141"/>
      <c r="F40" s="139"/>
      <c r="G40" s="199"/>
      <c r="H40" s="199"/>
      <c r="I40" s="199"/>
      <c r="J40" s="140"/>
      <c r="K40" s="94"/>
      <c r="L40" s="192"/>
      <c r="M40" s="133"/>
      <c r="N40" s="43">
        <v>10000</v>
      </c>
      <c r="O40" s="43">
        <v>10000</v>
      </c>
      <c r="P40" s="43">
        <v>10000</v>
      </c>
      <c r="Q40" s="43">
        <v>10000</v>
      </c>
      <c r="R40" s="43">
        <v>10000</v>
      </c>
      <c r="S40" s="43">
        <v>10000</v>
      </c>
      <c r="T40" s="43"/>
      <c r="U40" s="31"/>
      <c r="V40" s="2"/>
    </row>
    <row r="41" spans="2:22" ht="22.5" x14ac:dyDescent="0.55000000000000004">
      <c r="B41" s="133"/>
      <c r="C41" s="139"/>
      <c r="D41" s="199"/>
      <c r="E41" s="141"/>
      <c r="F41" s="139"/>
      <c r="G41" s="199"/>
      <c r="H41" s="199"/>
      <c r="I41" s="199"/>
      <c r="J41" s="140"/>
      <c r="K41" s="94"/>
      <c r="L41" s="192"/>
      <c r="M41" s="133"/>
      <c r="N41" s="39" t="s">
        <v>13</v>
      </c>
      <c r="O41" s="39" t="s">
        <v>14</v>
      </c>
      <c r="P41" s="39" t="s">
        <v>15</v>
      </c>
      <c r="Q41" s="39" t="s">
        <v>16</v>
      </c>
      <c r="R41" s="39" t="s">
        <v>17</v>
      </c>
      <c r="S41" s="39" t="s">
        <v>18</v>
      </c>
      <c r="T41" s="39" t="s">
        <v>19</v>
      </c>
      <c r="U41" s="39" t="s">
        <v>20</v>
      </c>
      <c r="V41" s="2"/>
    </row>
    <row r="42" spans="2:22" ht="23" thickBot="1" x14ac:dyDescent="0.6">
      <c r="B42" s="134"/>
      <c r="C42" s="142"/>
      <c r="D42" s="143"/>
      <c r="E42" s="144"/>
      <c r="F42" s="142"/>
      <c r="G42" s="143"/>
      <c r="H42" s="143"/>
      <c r="I42" s="143"/>
      <c r="J42" s="143"/>
      <c r="K42" s="95"/>
      <c r="L42" s="193"/>
      <c r="M42" s="134"/>
      <c r="N42" s="67">
        <v>10000</v>
      </c>
      <c r="O42" s="67">
        <v>10000</v>
      </c>
      <c r="P42" s="67">
        <v>10000</v>
      </c>
      <c r="Q42" s="67">
        <v>10000</v>
      </c>
      <c r="R42" s="67">
        <v>10000</v>
      </c>
      <c r="S42" s="67">
        <v>10000</v>
      </c>
      <c r="T42" s="67"/>
      <c r="U42" s="67"/>
      <c r="V42" s="2"/>
    </row>
    <row r="43" spans="2:22" ht="22.5" x14ac:dyDescent="0.55000000000000004">
      <c r="B43" s="191" t="s">
        <v>80</v>
      </c>
      <c r="C43" s="184" t="s">
        <v>152</v>
      </c>
      <c r="D43" s="185"/>
      <c r="E43" s="186"/>
      <c r="F43" s="200" t="s">
        <v>169</v>
      </c>
      <c r="G43" s="185"/>
      <c r="H43" s="185"/>
      <c r="I43" s="185"/>
      <c r="J43" s="185"/>
      <c r="K43" s="93"/>
      <c r="L43" s="211" t="s">
        <v>21</v>
      </c>
      <c r="M43" s="191" t="s">
        <v>22</v>
      </c>
      <c r="N43" s="43">
        <v>0</v>
      </c>
      <c r="O43" s="44">
        <f>N55</f>
        <v>7000</v>
      </c>
      <c r="P43" s="44">
        <f t="shared" ref="P43:S43" si="3">O55</f>
        <v>7000</v>
      </c>
      <c r="Q43" s="44">
        <f t="shared" si="3"/>
        <v>7000</v>
      </c>
      <c r="R43" s="44">
        <f t="shared" si="3"/>
        <v>7000</v>
      </c>
      <c r="S43" s="44">
        <f t="shared" si="3"/>
        <v>7000</v>
      </c>
      <c r="T43" s="43">
        <f>N43</f>
        <v>0</v>
      </c>
      <c r="U43" s="31"/>
      <c r="V43" s="2"/>
    </row>
    <row r="44" spans="2:22" ht="21.65" customHeight="1" x14ac:dyDescent="0.55000000000000004">
      <c r="B44" s="133"/>
      <c r="C44" s="139"/>
      <c r="D44" s="199"/>
      <c r="E44" s="141"/>
      <c r="F44" s="139"/>
      <c r="G44" s="199"/>
      <c r="H44" s="199"/>
      <c r="I44" s="199"/>
      <c r="J44" s="140"/>
      <c r="K44" s="94"/>
      <c r="L44" s="192"/>
      <c r="M44" s="133"/>
      <c r="N44" s="39" t="s">
        <v>13</v>
      </c>
      <c r="O44" s="39" t="s">
        <v>14</v>
      </c>
      <c r="P44" s="39" t="s">
        <v>15</v>
      </c>
      <c r="Q44" s="39" t="s">
        <v>16</v>
      </c>
      <c r="R44" s="39" t="s">
        <v>17</v>
      </c>
      <c r="S44" s="39" t="s">
        <v>18</v>
      </c>
      <c r="T44" s="39" t="s">
        <v>19</v>
      </c>
      <c r="U44" s="39" t="s">
        <v>20</v>
      </c>
      <c r="V44" s="2"/>
    </row>
    <row r="45" spans="2:22" ht="23" thickBot="1" x14ac:dyDescent="0.6">
      <c r="B45" s="134"/>
      <c r="C45" s="142"/>
      <c r="D45" s="143"/>
      <c r="E45" s="144"/>
      <c r="F45" s="142"/>
      <c r="G45" s="143"/>
      <c r="H45" s="143"/>
      <c r="I45" s="143"/>
      <c r="J45" s="143"/>
      <c r="K45" s="95"/>
      <c r="L45" s="193"/>
      <c r="M45" s="134"/>
      <c r="N45" s="66">
        <f>S55</f>
        <v>7000</v>
      </c>
      <c r="O45" s="66">
        <f>N57</f>
        <v>7000</v>
      </c>
      <c r="P45" s="66">
        <f t="shared" ref="P45:S45" si="4">O57</f>
        <v>7000</v>
      </c>
      <c r="Q45" s="66">
        <f t="shared" si="4"/>
        <v>7000</v>
      </c>
      <c r="R45" s="66">
        <f t="shared" si="4"/>
        <v>7000</v>
      </c>
      <c r="S45" s="66">
        <f t="shared" si="4"/>
        <v>7000</v>
      </c>
      <c r="T45" s="67">
        <f>S45</f>
        <v>7000</v>
      </c>
      <c r="U45" s="67"/>
      <c r="V45" s="2"/>
    </row>
    <row r="46" spans="2:22" ht="22.5" x14ac:dyDescent="0.55000000000000004">
      <c r="B46" s="135" t="s">
        <v>70</v>
      </c>
      <c r="C46" s="201" t="s">
        <v>153</v>
      </c>
      <c r="D46" s="202"/>
      <c r="E46" s="203"/>
      <c r="F46" s="201" t="s">
        <v>170</v>
      </c>
      <c r="G46" s="202"/>
      <c r="H46" s="202"/>
      <c r="I46" s="202"/>
      <c r="J46" s="202"/>
      <c r="K46" s="96" t="s">
        <v>171</v>
      </c>
      <c r="L46" s="194" t="s">
        <v>21</v>
      </c>
      <c r="M46" s="135" t="s">
        <v>22</v>
      </c>
      <c r="N46" s="55" t="s">
        <v>5</v>
      </c>
      <c r="O46" s="55" t="s">
        <v>6</v>
      </c>
      <c r="P46" s="55" t="s">
        <v>7</v>
      </c>
      <c r="Q46" s="55" t="s">
        <v>8</v>
      </c>
      <c r="R46" s="55" t="s">
        <v>9</v>
      </c>
      <c r="S46" s="55" t="s">
        <v>10</v>
      </c>
      <c r="T46" s="55" t="s">
        <v>11</v>
      </c>
      <c r="U46" s="56"/>
      <c r="V46" s="2"/>
    </row>
    <row r="47" spans="2:22" ht="22.5" x14ac:dyDescent="0.55000000000000004">
      <c r="B47" s="133"/>
      <c r="C47" s="204"/>
      <c r="D47" s="205"/>
      <c r="E47" s="206"/>
      <c r="F47" s="204"/>
      <c r="G47" s="205"/>
      <c r="H47" s="205"/>
      <c r="I47" s="205"/>
      <c r="J47" s="210"/>
      <c r="K47" s="97" t="s">
        <v>210</v>
      </c>
      <c r="L47" s="192"/>
      <c r="M47" s="133"/>
      <c r="N47" s="68">
        <v>7000</v>
      </c>
      <c r="O47" s="68"/>
      <c r="P47" s="68"/>
      <c r="Q47" s="68"/>
      <c r="R47" s="68"/>
      <c r="S47" s="68"/>
      <c r="T47" s="44">
        <f>SUM(N47:S47)</f>
        <v>7000</v>
      </c>
      <c r="U47" s="31"/>
      <c r="V47" s="2"/>
    </row>
    <row r="48" spans="2:22" ht="21.65" customHeight="1" x14ac:dyDescent="0.55000000000000004">
      <c r="B48" s="133"/>
      <c r="C48" s="204"/>
      <c r="D48" s="205"/>
      <c r="E48" s="206"/>
      <c r="F48" s="204"/>
      <c r="G48" s="205"/>
      <c r="H48" s="205"/>
      <c r="I48" s="205"/>
      <c r="J48" s="210"/>
      <c r="K48" s="97" t="s">
        <v>176</v>
      </c>
      <c r="L48" s="192"/>
      <c r="M48" s="133"/>
      <c r="N48" s="69" t="s">
        <v>13</v>
      </c>
      <c r="O48" s="69" t="s">
        <v>14</v>
      </c>
      <c r="P48" s="69" t="s">
        <v>15</v>
      </c>
      <c r="Q48" s="69" t="s">
        <v>16</v>
      </c>
      <c r="R48" s="69" t="s">
        <v>17</v>
      </c>
      <c r="S48" s="69" t="s">
        <v>18</v>
      </c>
      <c r="T48" s="39" t="s">
        <v>19</v>
      </c>
      <c r="U48" s="39" t="s">
        <v>20</v>
      </c>
      <c r="V48" s="2"/>
    </row>
    <row r="49" spans="2:22" ht="23" thickBot="1" x14ac:dyDescent="0.6">
      <c r="B49" s="134"/>
      <c r="C49" s="207"/>
      <c r="D49" s="208"/>
      <c r="E49" s="209"/>
      <c r="F49" s="207"/>
      <c r="G49" s="208"/>
      <c r="H49" s="208"/>
      <c r="I49" s="208"/>
      <c r="J49" s="208"/>
      <c r="K49" s="98" t="s">
        <v>177</v>
      </c>
      <c r="L49" s="193"/>
      <c r="M49" s="134"/>
      <c r="N49" s="70"/>
      <c r="O49" s="70"/>
      <c r="P49" s="70"/>
      <c r="Q49" s="70"/>
      <c r="R49" s="70"/>
      <c r="S49" s="70"/>
      <c r="T49" s="66">
        <f>SUM(N49:S49)</f>
        <v>0</v>
      </c>
      <c r="U49" s="66">
        <f>T47+T49</f>
        <v>7000</v>
      </c>
      <c r="V49" s="2"/>
    </row>
    <row r="50" spans="2:22" ht="22.5" x14ac:dyDescent="0.55000000000000004">
      <c r="B50" s="133" t="s">
        <v>36</v>
      </c>
      <c r="C50" s="146" t="s">
        <v>156</v>
      </c>
      <c r="D50" s="199"/>
      <c r="E50" s="141"/>
      <c r="F50" s="201" t="s">
        <v>170</v>
      </c>
      <c r="G50" s="202"/>
      <c r="H50" s="202"/>
      <c r="I50" s="202"/>
      <c r="J50" s="202"/>
      <c r="K50" s="96" t="s">
        <v>171</v>
      </c>
      <c r="L50" s="192" t="s">
        <v>21</v>
      </c>
      <c r="M50" s="133" t="s">
        <v>22</v>
      </c>
      <c r="N50" s="59" t="s">
        <v>5</v>
      </c>
      <c r="O50" s="59" t="s">
        <v>6</v>
      </c>
      <c r="P50" s="59" t="s">
        <v>7</v>
      </c>
      <c r="Q50" s="59" t="s">
        <v>8</v>
      </c>
      <c r="R50" s="59" t="s">
        <v>9</v>
      </c>
      <c r="S50" s="59" t="s">
        <v>10</v>
      </c>
      <c r="T50" s="59" t="s">
        <v>11</v>
      </c>
      <c r="U50" s="31"/>
      <c r="V50" s="2"/>
    </row>
    <row r="51" spans="2:22" ht="22.5" x14ac:dyDescent="0.55000000000000004">
      <c r="B51" s="133"/>
      <c r="C51" s="139"/>
      <c r="D51" s="199"/>
      <c r="E51" s="141"/>
      <c r="F51" s="204"/>
      <c r="G51" s="205"/>
      <c r="H51" s="205"/>
      <c r="I51" s="205"/>
      <c r="J51" s="210"/>
      <c r="K51" s="97" t="s">
        <v>157</v>
      </c>
      <c r="L51" s="192"/>
      <c r="M51" s="133"/>
      <c r="N51" s="43"/>
      <c r="O51" s="43"/>
      <c r="P51" s="43"/>
      <c r="Q51" s="43"/>
      <c r="R51" s="43"/>
      <c r="S51" s="43"/>
      <c r="T51" s="43">
        <f>SUM(N51:S51)</f>
        <v>0</v>
      </c>
      <c r="U51" s="31"/>
      <c r="V51" s="2"/>
    </row>
    <row r="52" spans="2:22" ht="21.65" customHeight="1" x14ac:dyDescent="0.55000000000000004">
      <c r="B52" s="133"/>
      <c r="C52" s="139"/>
      <c r="D52" s="199"/>
      <c r="E52" s="141"/>
      <c r="F52" s="204"/>
      <c r="G52" s="205"/>
      <c r="H52" s="205"/>
      <c r="I52" s="205"/>
      <c r="J52" s="210"/>
      <c r="K52" s="97" t="s">
        <v>158</v>
      </c>
      <c r="L52" s="192"/>
      <c r="M52" s="133"/>
      <c r="N52" s="39" t="s">
        <v>13</v>
      </c>
      <c r="O52" s="39" t="s">
        <v>14</v>
      </c>
      <c r="P52" s="39" t="s">
        <v>15</v>
      </c>
      <c r="Q52" s="39" t="s">
        <v>16</v>
      </c>
      <c r="R52" s="39" t="s">
        <v>17</v>
      </c>
      <c r="S52" s="39" t="s">
        <v>18</v>
      </c>
      <c r="T52" s="39" t="s">
        <v>19</v>
      </c>
      <c r="U52" s="39" t="s">
        <v>20</v>
      </c>
      <c r="V52" s="2"/>
    </row>
    <row r="53" spans="2:22" ht="23" thickBot="1" x14ac:dyDescent="0.6">
      <c r="B53" s="134"/>
      <c r="C53" s="142"/>
      <c r="D53" s="143"/>
      <c r="E53" s="144"/>
      <c r="F53" s="207"/>
      <c r="G53" s="208"/>
      <c r="H53" s="208"/>
      <c r="I53" s="208"/>
      <c r="J53" s="208"/>
      <c r="K53" s="98" t="s">
        <v>211</v>
      </c>
      <c r="L53" s="193"/>
      <c r="M53" s="134"/>
      <c r="N53" s="67"/>
      <c r="O53" s="67"/>
      <c r="P53" s="67"/>
      <c r="Q53" s="67"/>
      <c r="R53" s="67"/>
      <c r="S53" s="67"/>
      <c r="T53" s="67">
        <f>SUM(N53:S53)</f>
        <v>0</v>
      </c>
      <c r="U53" s="67">
        <f>T51+T53</f>
        <v>0</v>
      </c>
      <c r="V53" s="2"/>
    </row>
    <row r="54" spans="2:22" ht="22.5" x14ac:dyDescent="0.55000000000000004">
      <c r="B54" s="133" t="s">
        <v>49</v>
      </c>
      <c r="C54" s="139" t="s">
        <v>159</v>
      </c>
      <c r="D54" s="199"/>
      <c r="E54" s="141"/>
      <c r="F54" s="146" t="s">
        <v>178</v>
      </c>
      <c r="G54" s="199"/>
      <c r="H54" s="199"/>
      <c r="I54" s="199"/>
      <c r="J54" s="140"/>
      <c r="K54" s="94"/>
      <c r="L54" s="192" t="s">
        <v>21</v>
      </c>
      <c r="M54" s="133" t="s">
        <v>22</v>
      </c>
      <c r="N54" s="59" t="s">
        <v>5</v>
      </c>
      <c r="O54" s="59" t="s">
        <v>6</v>
      </c>
      <c r="P54" s="59" t="s">
        <v>7</v>
      </c>
      <c r="Q54" s="59" t="s">
        <v>8</v>
      </c>
      <c r="R54" s="59" t="s">
        <v>9</v>
      </c>
      <c r="S54" s="59" t="s">
        <v>10</v>
      </c>
      <c r="T54" s="59" t="s">
        <v>11</v>
      </c>
      <c r="U54" s="31"/>
      <c r="V54" s="2"/>
    </row>
    <row r="55" spans="2:22" ht="22.5" x14ac:dyDescent="0.55000000000000004">
      <c r="B55" s="133"/>
      <c r="C55" s="139"/>
      <c r="D55" s="199"/>
      <c r="E55" s="141"/>
      <c r="F55" s="139"/>
      <c r="G55" s="199"/>
      <c r="H55" s="199"/>
      <c r="I55" s="199"/>
      <c r="J55" s="140"/>
      <c r="K55" s="94"/>
      <c r="L55" s="192"/>
      <c r="M55" s="133"/>
      <c r="N55" s="44">
        <f>N43+N47-N51</f>
        <v>7000</v>
      </c>
      <c r="O55" s="44">
        <f>O43+O47-O51</f>
        <v>7000</v>
      </c>
      <c r="P55" s="44">
        <f t="shared" ref="P55:T55" si="5">P43+P47-P51</f>
        <v>7000</v>
      </c>
      <c r="Q55" s="44">
        <f t="shared" si="5"/>
        <v>7000</v>
      </c>
      <c r="R55" s="44">
        <f t="shared" si="5"/>
        <v>7000</v>
      </c>
      <c r="S55" s="44">
        <f t="shared" si="5"/>
        <v>7000</v>
      </c>
      <c r="T55" s="44">
        <f t="shared" si="5"/>
        <v>7000</v>
      </c>
      <c r="U55" s="31"/>
      <c r="V55" s="2"/>
    </row>
    <row r="56" spans="2:22" ht="21.65" customHeight="1" x14ac:dyDescent="0.55000000000000004">
      <c r="B56" s="133"/>
      <c r="C56" s="139"/>
      <c r="D56" s="199"/>
      <c r="E56" s="141"/>
      <c r="F56" s="139"/>
      <c r="G56" s="199"/>
      <c r="H56" s="199"/>
      <c r="I56" s="199"/>
      <c r="J56" s="140"/>
      <c r="K56" s="94"/>
      <c r="L56" s="192"/>
      <c r="M56" s="133"/>
      <c r="N56" s="39" t="s">
        <v>13</v>
      </c>
      <c r="O56" s="39" t="s">
        <v>14</v>
      </c>
      <c r="P56" s="39" t="s">
        <v>15</v>
      </c>
      <c r="Q56" s="39" t="s">
        <v>16</v>
      </c>
      <c r="R56" s="39" t="s">
        <v>17</v>
      </c>
      <c r="S56" s="39" t="s">
        <v>18</v>
      </c>
      <c r="T56" s="39" t="s">
        <v>19</v>
      </c>
      <c r="U56" s="39" t="s">
        <v>20</v>
      </c>
      <c r="V56" s="2"/>
    </row>
    <row r="57" spans="2:22" ht="23" thickBot="1" x14ac:dyDescent="0.6">
      <c r="B57" s="134"/>
      <c r="C57" s="142"/>
      <c r="D57" s="143"/>
      <c r="E57" s="144"/>
      <c r="F57" s="142"/>
      <c r="G57" s="143"/>
      <c r="H57" s="143"/>
      <c r="I57" s="143"/>
      <c r="J57" s="143"/>
      <c r="K57" s="95"/>
      <c r="L57" s="193"/>
      <c r="M57" s="134"/>
      <c r="N57" s="66">
        <f>N45+N49-N53</f>
        <v>7000</v>
      </c>
      <c r="O57" s="66">
        <f t="shared" ref="O57:U57" si="6">O45+O49-O53</f>
        <v>7000</v>
      </c>
      <c r="P57" s="66">
        <f t="shared" si="6"/>
        <v>7000</v>
      </c>
      <c r="Q57" s="66">
        <f t="shared" si="6"/>
        <v>7000</v>
      </c>
      <c r="R57" s="66">
        <f t="shared" si="6"/>
        <v>7000</v>
      </c>
      <c r="S57" s="66">
        <f t="shared" si="6"/>
        <v>7000</v>
      </c>
      <c r="T57" s="66">
        <f t="shared" si="6"/>
        <v>7000</v>
      </c>
      <c r="U57" s="66">
        <f t="shared" si="6"/>
        <v>7000</v>
      </c>
      <c r="V57" s="2"/>
    </row>
    <row r="58" spans="2:22" ht="22.5" x14ac:dyDescent="0.55000000000000004">
      <c r="B58" s="135" t="s">
        <v>50</v>
      </c>
      <c r="C58" s="136" t="s">
        <v>48</v>
      </c>
      <c r="D58" s="137"/>
      <c r="E58" s="138"/>
      <c r="F58" s="145" t="s">
        <v>179</v>
      </c>
      <c r="G58" s="137"/>
      <c r="H58" s="137"/>
      <c r="I58" s="137"/>
      <c r="J58" s="137"/>
      <c r="K58" s="105"/>
      <c r="L58" s="194"/>
      <c r="M58" s="135" t="s">
        <v>58</v>
      </c>
      <c r="N58" s="55" t="s">
        <v>5</v>
      </c>
      <c r="O58" s="55" t="s">
        <v>6</v>
      </c>
      <c r="P58" s="55" t="s">
        <v>7</v>
      </c>
      <c r="Q58" s="55" t="s">
        <v>8</v>
      </c>
      <c r="R58" s="55" t="s">
        <v>9</v>
      </c>
      <c r="S58" s="55" t="s">
        <v>10</v>
      </c>
      <c r="T58" s="55" t="s">
        <v>11</v>
      </c>
      <c r="U58" s="56"/>
      <c r="V58" s="2"/>
    </row>
    <row r="59" spans="2:22" ht="22.5" x14ac:dyDescent="0.55000000000000004">
      <c r="B59" s="133"/>
      <c r="C59" s="139"/>
      <c r="D59" s="140"/>
      <c r="E59" s="141"/>
      <c r="F59" s="139"/>
      <c r="G59" s="140"/>
      <c r="H59" s="140"/>
      <c r="I59" s="140"/>
      <c r="J59" s="140"/>
      <c r="K59" s="94" t="s">
        <v>160</v>
      </c>
      <c r="L59" s="192"/>
      <c r="M59" s="133"/>
      <c r="N59" s="46">
        <f>ROUND(N55/N40*100,1)</f>
        <v>70</v>
      </c>
      <c r="O59" s="46">
        <f t="shared" ref="O59:S61" si="7">ROUND(O55/O40*100,1)</f>
        <v>70</v>
      </c>
      <c r="P59" s="46">
        <f t="shared" si="7"/>
        <v>70</v>
      </c>
      <c r="Q59" s="46">
        <f t="shared" si="7"/>
        <v>70</v>
      </c>
      <c r="R59" s="46">
        <f t="shared" si="7"/>
        <v>70</v>
      </c>
      <c r="S59" s="46">
        <f t="shared" si="7"/>
        <v>70</v>
      </c>
      <c r="T59" s="45"/>
      <c r="U59" s="31"/>
      <c r="V59" s="2"/>
    </row>
    <row r="60" spans="2:22" ht="21.65" customHeight="1" x14ac:dyDescent="0.55000000000000004">
      <c r="B60" s="133"/>
      <c r="C60" s="139"/>
      <c r="D60" s="140"/>
      <c r="E60" s="141"/>
      <c r="F60" s="139"/>
      <c r="G60" s="140"/>
      <c r="H60" s="140"/>
      <c r="I60" s="140"/>
      <c r="J60" s="140"/>
      <c r="K60" s="94"/>
      <c r="L60" s="192"/>
      <c r="M60" s="133"/>
      <c r="N60" s="39" t="s">
        <v>13</v>
      </c>
      <c r="O60" s="39" t="s">
        <v>14</v>
      </c>
      <c r="P60" s="39" t="s">
        <v>15</v>
      </c>
      <c r="Q60" s="39" t="s">
        <v>16</v>
      </c>
      <c r="R60" s="39" t="s">
        <v>17</v>
      </c>
      <c r="S60" s="39" t="s">
        <v>18</v>
      </c>
      <c r="T60" s="39" t="s">
        <v>19</v>
      </c>
      <c r="U60" s="39" t="s">
        <v>20</v>
      </c>
      <c r="V60" s="2"/>
    </row>
    <row r="61" spans="2:22" ht="23" thickBot="1" x14ac:dyDescent="0.6">
      <c r="B61" s="134"/>
      <c r="C61" s="142"/>
      <c r="D61" s="143"/>
      <c r="E61" s="144"/>
      <c r="F61" s="142"/>
      <c r="G61" s="143"/>
      <c r="H61" s="143"/>
      <c r="I61" s="143"/>
      <c r="J61" s="143"/>
      <c r="K61" s="95"/>
      <c r="L61" s="193"/>
      <c r="M61" s="134"/>
      <c r="N61" s="88">
        <f>ROUND(N57/N42*100,1)</f>
        <v>70</v>
      </c>
      <c r="O61" s="88">
        <f t="shared" si="7"/>
        <v>70</v>
      </c>
      <c r="P61" s="88">
        <f t="shared" si="7"/>
        <v>70</v>
      </c>
      <c r="Q61" s="88">
        <f t="shared" si="7"/>
        <v>70</v>
      </c>
      <c r="R61" s="88">
        <f t="shared" si="7"/>
        <v>70</v>
      </c>
      <c r="S61" s="88">
        <f t="shared" si="7"/>
        <v>70</v>
      </c>
      <c r="T61" s="75"/>
      <c r="U61" s="75"/>
      <c r="V61" s="2"/>
    </row>
    <row r="62" spans="2:22" ht="22.5" x14ac:dyDescent="0.55000000000000004">
      <c r="B62" s="133" t="s">
        <v>81</v>
      </c>
      <c r="C62" s="139" t="s">
        <v>161</v>
      </c>
      <c r="D62" s="140"/>
      <c r="E62" s="141"/>
      <c r="F62" s="146" t="s">
        <v>201</v>
      </c>
      <c r="G62" s="140"/>
      <c r="H62" s="140"/>
      <c r="I62" s="140"/>
      <c r="J62" s="140"/>
      <c r="K62" s="94"/>
      <c r="L62" s="192"/>
      <c r="M62" s="133" t="s">
        <v>58</v>
      </c>
      <c r="N62" s="76" t="s">
        <v>5</v>
      </c>
      <c r="O62" s="76" t="s">
        <v>6</v>
      </c>
      <c r="P62" s="76" t="s">
        <v>7</v>
      </c>
      <c r="Q62" s="76" t="s">
        <v>8</v>
      </c>
      <c r="R62" s="76" t="s">
        <v>9</v>
      </c>
      <c r="S62" s="76" t="s">
        <v>10</v>
      </c>
      <c r="T62" s="76" t="s">
        <v>11</v>
      </c>
      <c r="U62" s="31"/>
      <c r="V62" s="2"/>
    </row>
    <row r="63" spans="2:22" ht="22.5" x14ac:dyDescent="0.55000000000000004">
      <c r="B63" s="133"/>
      <c r="C63" s="139"/>
      <c r="D63" s="140"/>
      <c r="E63" s="141"/>
      <c r="F63" s="139"/>
      <c r="G63" s="140"/>
      <c r="H63" s="140"/>
      <c r="I63" s="140"/>
      <c r="J63" s="140"/>
      <c r="K63" s="94" t="s">
        <v>160</v>
      </c>
      <c r="L63" s="192"/>
      <c r="M63" s="133"/>
      <c r="N63" s="46">
        <f>ROUND((N95+N99)/N55*100,1)</f>
        <v>4.9000000000000004</v>
      </c>
      <c r="O63" s="46">
        <f t="shared" ref="O63:S65" si="8">ROUND((O95+O99)/O55*100,1)</f>
        <v>14.7</v>
      </c>
      <c r="P63" s="46">
        <f t="shared" si="8"/>
        <v>24.5</v>
      </c>
      <c r="Q63" s="46">
        <f t="shared" si="8"/>
        <v>34.299999999999997</v>
      </c>
      <c r="R63" s="46">
        <f t="shared" si="8"/>
        <v>44.1</v>
      </c>
      <c r="S63" s="46">
        <f t="shared" si="8"/>
        <v>53.9</v>
      </c>
      <c r="T63" s="45"/>
      <c r="U63" s="31"/>
      <c r="V63" s="2"/>
    </row>
    <row r="64" spans="2:22" ht="21.65" customHeight="1" x14ac:dyDescent="0.55000000000000004">
      <c r="B64" s="133"/>
      <c r="C64" s="139"/>
      <c r="D64" s="140"/>
      <c r="E64" s="141"/>
      <c r="F64" s="139"/>
      <c r="G64" s="140"/>
      <c r="H64" s="140"/>
      <c r="I64" s="140"/>
      <c r="J64" s="140"/>
      <c r="K64" s="94"/>
      <c r="L64" s="192"/>
      <c r="M64" s="133"/>
      <c r="N64" s="39" t="s">
        <v>13</v>
      </c>
      <c r="O64" s="39" t="s">
        <v>14</v>
      </c>
      <c r="P64" s="39" t="s">
        <v>15</v>
      </c>
      <c r="Q64" s="39" t="s">
        <v>16</v>
      </c>
      <c r="R64" s="39" t="s">
        <v>17</v>
      </c>
      <c r="S64" s="39" t="s">
        <v>18</v>
      </c>
      <c r="T64" s="39" t="s">
        <v>19</v>
      </c>
      <c r="U64" s="39" t="s">
        <v>20</v>
      </c>
      <c r="V64" s="2"/>
    </row>
    <row r="65" spans="1:22" ht="23" thickBot="1" x14ac:dyDescent="0.6">
      <c r="B65" s="134"/>
      <c r="C65" s="142"/>
      <c r="D65" s="143"/>
      <c r="E65" s="144"/>
      <c r="F65" s="142"/>
      <c r="G65" s="143"/>
      <c r="H65" s="143"/>
      <c r="I65" s="143"/>
      <c r="J65" s="143"/>
      <c r="K65" s="95"/>
      <c r="L65" s="193"/>
      <c r="M65" s="134"/>
      <c r="N65" s="88">
        <f>ROUND((N97+N101)/N57*100,1)</f>
        <v>63.6</v>
      </c>
      <c r="O65" s="88">
        <f t="shared" si="8"/>
        <v>73.400000000000006</v>
      </c>
      <c r="P65" s="88">
        <f t="shared" si="8"/>
        <v>83.2</v>
      </c>
      <c r="Q65" s="88">
        <f t="shared" si="8"/>
        <v>93</v>
      </c>
      <c r="R65" s="88">
        <f t="shared" si="8"/>
        <v>100</v>
      </c>
      <c r="S65" s="88">
        <f t="shared" si="8"/>
        <v>0</v>
      </c>
      <c r="T65" s="75"/>
      <c r="U65" s="75"/>
      <c r="V65" s="2"/>
    </row>
    <row r="66" spans="1:22" ht="22.5" x14ac:dyDescent="0.55000000000000004">
      <c r="B66" s="133" t="s">
        <v>51</v>
      </c>
      <c r="C66" s="139" t="s">
        <v>95</v>
      </c>
      <c r="D66" s="140"/>
      <c r="E66" s="141"/>
      <c r="F66" s="146" t="s">
        <v>183</v>
      </c>
      <c r="G66" s="140"/>
      <c r="H66" s="140"/>
      <c r="I66" s="140"/>
      <c r="J66" s="140"/>
      <c r="K66" s="83" t="s">
        <v>212</v>
      </c>
      <c r="L66" s="192" t="s">
        <v>21</v>
      </c>
      <c r="M66" s="133" t="s">
        <v>22</v>
      </c>
      <c r="N66" s="76" t="s">
        <v>5</v>
      </c>
      <c r="O66" s="76" t="s">
        <v>6</v>
      </c>
      <c r="P66" s="76" t="s">
        <v>7</v>
      </c>
      <c r="Q66" s="76" t="s">
        <v>8</v>
      </c>
      <c r="R66" s="76" t="s">
        <v>9</v>
      </c>
      <c r="S66" s="76" t="s">
        <v>10</v>
      </c>
      <c r="T66" s="76" t="s">
        <v>11</v>
      </c>
      <c r="U66" s="31"/>
      <c r="V66" s="2"/>
    </row>
    <row r="67" spans="1:22" ht="22.5" x14ac:dyDescent="0.55000000000000004">
      <c r="B67" s="133"/>
      <c r="C67" s="139"/>
      <c r="D67" s="140"/>
      <c r="E67" s="141"/>
      <c r="F67" s="139"/>
      <c r="G67" s="140"/>
      <c r="H67" s="140"/>
      <c r="I67" s="140"/>
      <c r="J67" s="140"/>
      <c r="K67" s="99" t="s">
        <v>213</v>
      </c>
      <c r="L67" s="192"/>
      <c r="M67" s="133"/>
      <c r="N67" s="48"/>
      <c r="O67" s="48"/>
      <c r="P67" s="48"/>
      <c r="Q67" s="48"/>
      <c r="R67" s="48"/>
      <c r="S67" s="48"/>
      <c r="T67" s="43">
        <f>SUM(N67:S67)</f>
        <v>0</v>
      </c>
      <c r="U67" s="31"/>
      <c r="V67" s="2"/>
    </row>
    <row r="68" spans="1:22" ht="21.65" customHeight="1" x14ac:dyDescent="0.55000000000000004">
      <c r="B68" s="133"/>
      <c r="C68" s="139"/>
      <c r="D68" s="140"/>
      <c r="E68" s="141"/>
      <c r="F68" s="139"/>
      <c r="G68" s="140"/>
      <c r="H68" s="140"/>
      <c r="I68" s="140"/>
      <c r="J68" s="140"/>
      <c r="K68" s="97" t="s">
        <v>180</v>
      </c>
      <c r="L68" s="192"/>
      <c r="M68" s="133"/>
      <c r="N68" s="39" t="s">
        <v>13</v>
      </c>
      <c r="O68" s="39" t="s">
        <v>14</v>
      </c>
      <c r="P68" s="39" t="s">
        <v>15</v>
      </c>
      <c r="Q68" s="39" t="s">
        <v>16</v>
      </c>
      <c r="R68" s="39" t="s">
        <v>17</v>
      </c>
      <c r="S68" s="39" t="s">
        <v>18</v>
      </c>
      <c r="T68" s="39" t="s">
        <v>19</v>
      </c>
      <c r="U68" s="39" t="s">
        <v>20</v>
      </c>
      <c r="V68" s="2"/>
    </row>
    <row r="69" spans="1:22" ht="23" thickBot="1" x14ac:dyDescent="0.6">
      <c r="B69" s="134"/>
      <c r="C69" s="142"/>
      <c r="D69" s="143"/>
      <c r="E69" s="144"/>
      <c r="F69" s="142"/>
      <c r="G69" s="143"/>
      <c r="H69" s="143"/>
      <c r="I69" s="143"/>
      <c r="J69" s="143"/>
      <c r="K69" s="100" t="s">
        <v>214</v>
      </c>
      <c r="L69" s="193"/>
      <c r="M69" s="134"/>
      <c r="N69" s="90"/>
      <c r="O69" s="90"/>
      <c r="P69" s="90"/>
      <c r="Q69" s="90"/>
      <c r="R69" s="90">
        <v>10000</v>
      </c>
      <c r="S69" s="90"/>
      <c r="T69" s="67">
        <f>SUM(N69:S69)</f>
        <v>10000</v>
      </c>
      <c r="U69" s="67">
        <f>T67+T69</f>
        <v>10000</v>
      </c>
      <c r="V69" s="2"/>
    </row>
    <row r="70" spans="1:22" ht="22.5" x14ac:dyDescent="0.55000000000000004">
      <c r="B70" s="133" t="s">
        <v>82</v>
      </c>
      <c r="C70" s="139" t="s">
        <v>106</v>
      </c>
      <c r="D70" s="199"/>
      <c r="E70" s="141"/>
      <c r="F70" s="146" t="s">
        <v>184</v>
      </c>
      <c r="G70" s="199"/>
      <c r="H70" s="199"/>
      <c r="I70" s="199"/>
      <c r="J70" s="140"/>
      <c r="K70" s="83" t="s">
        <v>215</v>
      </c>
      <c r="L70" s="192" t="s">
        <v>21</v>
      </c>
      <c r="M70" s="133" t="s">
        <v>22</v>
      </c>
      <c r="N70" s="59" t="s">
        <v>5</v>
      </c>
      <c r="O70" s="59" t="s">
        <v>6</v>
      </c>
      <c r="P70" s="59" t="s">
        <v>7</v>
      </c>
      <c r="Q70" s="59" t="s">
        <v>8</v>
      </c>
      <c r="R70" s="59" t="s">
        <v>9</v>
      </c>
      <c r="S70" s="59" t="s">
        <v>10</v>
      </c>
      <c r="T70" s="59" t="s">
        <v>11</v>
      </c>
      <c r="U70" s="31"/>
      <c r="V70" s="2"/>
    </row>
    <row r="71" spans="1:22" ht="22.5" x14ac:dyDescent="0.55000000000000004">
      <c r="B71" s="133"/>
      <c r="C71" s="139"/>
      <c r="D71" s="199"/>
      <c r="E71" s="141"/>
      <c r="F71" s="139"/>
      <c r="G71" s="199"/>
      <c r="H71" s="199"/>
      <c r="I71" s="199"/>
      <c r="J71" s="140"/>
      <c r="K71" s="83" t="s">
        <v>216</v>
      </c>
      <c r="L71" s="192"/>
      <c r="M71" s="133"/>
      <c r="N71" s="43">
        <v>200</v>
      </c>
      <c r="O71" s="43">
        <v>400</v>
      </c>
      <c r="P71" s="43">
        <v>400</v>
      </c>
      <c r="Q71" s="43">
        <v>400</v>
      </c>
      <c r="R71" s="43">
        <v>400</v>
      </c>
      <c r="S71" s="43">
        <v>400</v>
      </c>
      <c r="T71" s="43">
        <f>SUM(N71:S71)</f>
        <v>2200</v>
      </c>
      <c r="U71" s="31"/>
      <c r="V71" s="2"/>
    </row>
    <row r="72" spans="1:22" ht="21.65" customHeight="1" x14ac:dyDescent="0.55000000000000004">
      <c r="B72" s="133"/>
      <c r="C72" s="139"/>
      <c r="D72" s="199"/>
      <c r="E72" s="141"/>
      <c r="F72" s="139"/>
      <c r="G72" s="199"/>
      <c r="H72" s="199"/>
      <c r="I72" s="199"/>
      <c r="J72" s="140"/>
      <c r="K72" s="97"/>
      <c r="L72" s="192"/>
      <c r="M72" s="133"/>
      <c r="N72" s="39" t="s">
        <v>13</v>
      </c>
      <c r="O72" s="39" t="s">
        <v>14</v>
      </c>
      <c r="P72" s="39" t="s">
        <v>15</v>
      </c>
      <c r="Q72" s="39" t="s">
        <v>16</v>
      </c>
      <c r="R72" s="39" t="s">
        <v>17</v>
      </c>
      <c r="S72" s="39" t="s">
        <v>18</v>
      </c>
      <c r="T72" s="39" t="s">
        <v>19</v>
      </c>
      <c r="U72" s="39" t="s">
        <v>20</v>
      </c>
      <c r="V72" s="2"/>
    </row>
    <row r="73" spans="1:22" ht="23" thickBot="1" x14ac:dyDescent="0.6">
      <c r="B73" s="134"/>
      <c r="C73" s="142"/>
      <c r="D73" s="143"/>
      <c r="E73" s="144"/>
      <c r="F73" s="142"/>
      <c r="G73" s="143"/>
      <c r="H73" s="143"/>
      <c r="I73" s="143"/>
      <c r="J73" s="143"/>
      <c r="K73" s="98"/>
      <c r="L73" s="193"/>
      <c r="M73" s="134"/>
      <c r="N73" s="67">
        <v>400</v>
      </c>
      <c r="O73" s="67">
        <v>400</v>
      </c>
      <c r="P73" s="67">
        <v>400</v>
      </c>
      <c r="Q73" s="67">
        <v>400</v>
      </c>
      <c r="R73" s="67">
        <v>300</v>
      </c>
      <c r="S73" s="67"/>
      <c r="T73" s="67">
        <f>SUM(N73:S73)</f>
        <v>1900</v>
      </c>
      <c r="U73" s="67">
        <f>T71+T73</f>
        <v>4100</v>
      </c>
      <c r="V73" s="2"/>
    </row>
    <row r="74" spans="1:22" ht="21.65" customHeight="1" x14ac:dyDescent="0.55000000000000004">
      <c r="B74" s="133" t="s">
        <v>83</v>
      </c>
      <c r="C74" s="139" t="s">
        <v>108</v>
      </c>
      <c r="D74" s="199"/>
      <c r="E74" s="141"/>
      <c r="F74" s="146" t="s">
        <v>202</v>
      </c>
      <c r="G74" s="199"/>
      <c r="H74" s="199"/>
      <c r="I74" s="199"/>
      <c r="J74" s="140"/>
      <c r="K74" s="83" t="s">
        <v>217</v>
      </c>
      <c r="L74" s="192" t="s">
        <v>21</v>
      </c>
      <c r="M74" s="133" t="s">
        <v>22</v>
      </c>
      <c r="N74" s="59" t="s">
        <v>5</v>
      </c>
      <c r="O74" s="59" t="s">
        <v>6</v>
      </c>
      <c r="P74" s="59" t="s">
        <v>7</v>
      </c>
      <c r="Q74" s="59" t="s">
        <v>8</v>
      </c>
      <c r="R74" s="59" t="s">
        <v>9</v>
      </c>
      <c r="S74" s="59" t="s">
        <v>10</v>
      </c>
      <c r="T74" s="59" t="s">
        <v>11</v>
      </c>
      <c r="U74" s="31"/>
      <c r="V74" s="2"/>
    </row>
    <row r="75" spans="1:22" ht="22.5" x14ac:dyDescent="0.55000000000000004">
      <c r="B75" s="133"/>
      <c r="C75" s="139"/>
      <c r="D75" s="199"/>
      <c r="E75" s="141"/>
      <c r="F75" s="139"/>
      <c r="G75" s="199"/>
      <c r="H75" s="199"/>
      <c r="I75" s="199"/>
      <c r="J75" s="140"/>
      <c r="K75" s="83" t="s">
        <v>218</v>
      </c>
      <c r="L75" s="192"/>
      <c r="M75" s="133"/>
      <c r="N75" s="43">
        <v>100</v>
      </c>
      <c r="O75" s="43">
        <v>200</v>
      </c>
      <c r="P75" s="43">
        <v>200</v>
      </c>
      <c r="Q75" s="43">
        <v>200</v>
      </c>
      <c r="R75" s="43">
        <v>200</v>
      </c>
      <c r="S75" s="43">
        <v>200</v>
      </c>
      <c r="T75" s="43">
        <f>SUM(N75:S75)</f>
        <v>1100</v>
      </c>
      <c r="U75" s="31"/>
      <c r="V75" s="2"/>
    </row>
    <row r="76" spans="1:22" ht="21.65" customHeight="1" x14ac:dyDescent="0.55000000000000004">
      <c r="B76" s="133"/>
      <c r="C76" s="139"/>
      <c r="D76" s="199"/>
      <c r="E76" s="141"/>
      <c r="F76" s="139"/>
      <c r="G76" s="199"/>
      <c r="H76" s="199"/>
      <c r="I76" s="199"/>
      <c r="J76" s="140"/>
      <c r="K76" s="97" t="s">
        <v>181</v>
      </c>
      <c r="L76" s="192"/>
      <c r="M76" s="133"/>
      <c r="N76" s="39" t="s">
        <v>13</v>
      </c>
      <c r="O76" s="39" t="s">
        <v>14</v>
      </c>
      <c r="P76" s="39" t="s">
        <v>15</v>
      </c>
      <c r="Q76" s="39" t="s">
        <v>16</v>
      </c>
      <c r="R76" s="39" t="s">
        <v>17</v>
      </c>
      <c r="S76" s="39" t="s">
        <v>18</v>
      </c>
      <c r="T76" s="39" t="s">
        <v>19</v>
      </c>
      <c r="U76" s="39" t="s">
        <v>20</v>
      </c>
      <c r="V76" s="2"/>
    </row>
    <row r="77" spans="1:22" ht="23" thickBot="1" x14ac:dyDescent="0.6">
      <c r="B77" s="134"/>
      <c r="C77" s="142"/>
      <c r="D77" s="143"/>
      <c r="E77" s="144"/>
      <c r="F77" s="142"/>
      <c r="G77" s="143"/>
      <c r="H77" s="143"/>
      <c r="I77" s="143"/>
      <c r="J77" s="143"/>
      <c r="K77" s="100" t="s">
        <v>219</v>
      </c>
      <c r="L77" s="193"/>
      <c r="M77" s="134"/>
      <c r="N77" s="67">
        <v>200</v>
      </c>
      <c r="O77" s="67">
        <v>200</v>
      </c>
      <c r="P77" s="67">
        <v>200</v>
      </c>
      <c r="Q77" s="67">
        <v>200</v>
      </c>
      <c r="R77" s="67">
        <v>150</v>
      </c>
      <c r="S77" s="67"/>
      <c r="T77" s="67">
        <f>SUM(N77:S77)</f>
        <v>950</v>
      </c>
      <c r="U77" s="67">
        <f>T75+T77</f>
        <v>2050</v>
      </c>
      <c r="V77" s="2"/>
    </row>
    <row r="78" spans="1:22" ht="21.65" customHeight="1" x14ac:dyDescent="0.55000000000000004">
      <c r="B78" s="133" t="s">
        <v>89</v>
      </c>
      <c r="C78" s="139" t="s">
        <v>110</v>
      </c>
      <c r="D78" s="199"/>
      <c r="E78" s="141"/>
      <c r="F78" s="146" t="s">
        <v>203</v>
      </c>
      <c r="G78" s="199"/>
      <c r="H78" s="199"/>
      <c r="I78" s="199"/>
      <c r="J78" s="140"/>
      <c r="K78" s="97" t="s">
        <v>186</v>
      </c>
      <c r="L78" s="192" t="s">
        <v>21</v>
      </c>
      <c r="M78" s="133" t="s">
        <v>22</v>
      </c>
      <c r="N78" s="59" t="s">
        <v>5</v>
      </c>
      <c r="O78" s="59" t="s">
        <v>6</v>
      </c>
      <c r="P78" s="59" t="s">
        <v>7</v>
      </c>
      <c r="Q78" s="59" t="s">
        <v>8</v>
      </c>
      <c r="R78" s="59" t="s">
        <v>9</v>
      </c>
      <c r="S78" s="59" t="s">
        <v>10</v>
      </c>
      <c r="T78" s="59" t="s">
        <v>11</v>
      </c>
      <c r="U78" s="31"/>
      <c r="V78" s="2"/>
    </row>
    <row r="79" spans="1:22" ht="22.5" x14ac:dyDescent="0.55000000000000004">
      <c r="B79" s="133"/>
      <c r="C79" s="139"/>
      <c r="D79" s="199"/>
      <c r="E79" s="141"/>
      <c r="F79" s="139"/>
      <c r="G79" s="199"/>
      <c r="H79" s="199"/>
      <c r="I79" s="199"/>
      <c r="J79" s="140"/>
      <c r="K79" s="97" t="s">
        <v>185</v>
      </c>
      <c r="L79" s="192"/>
      <c r="M79" s="133"/>
      <c r="N79" s="43">
        <v>45</v>
      </c>
      <c r="O79" s="43">
        <v>85</v>
      </c>
      <c r="P79" s="43">
        <v>85</v>
      </c>
      <c r="Q79" s="43">
        <v>85</v>
      </c>
      <c r="R79" s="43">
        <v>85</v>
      </c>
      <c r="S79" s="43">
        <v>85</v>
      </c>
      <c r="T79" s="43">
        <f>SUM(N79:S79)</f>
        <v>470</v>
      </c>
      <c r="U79" s="31"/>
      <c r="V79" s="2"/>
    </row>
    <row r="80" spans="1:22" ht="22.5" x14ac:dyDescent="0.55000000000000004">
      <c r="A80" s="2"/>
      <c r="B80" s="133"/>
      <c r="C80" s="139"/>
      <c r="D80" s="199"/>
      <c r="E80" s="141"/>
      <c r="F80" s="139"/>
      <c r="G80" s="199"/>
      <c r="H80" s="199"/>
      <c r="I80" s="199"/>
      <c r="J80" s="140"/>
      <c r="K80" s="97" t="s">
        <v>181</v>
      </c>
      <c r="L80" s="192"/>
      <c r="M80" s="133"/>
      <c r="N80" s="39" t="s">
        <v>13</v>
      </c>
      <c r="O80" s="39" t="s">
        <v>14</v>
      </c>
      <c r="P80" s="39" t="s">
        <v>15</v>
      </c>
      <c r="Q80" s="39" t="s">
        <v>16</v>
      </c>
      <c r="R80" s="39" t="s">
        <v>17</v>
      </c>
      <c r="S80" s="39" t="s">
        <v>18</v>
      </c>
      <c r="T80" s="39" t="s">
        <v>19</v>
      </c>
      <c r="U80" s="39" t="s">
        <v>20</v>
      </c>
      <c r="V80" s="2"/>
    </row>
    <row r="81" spans="2:21" ht="23" thickBot="1" x14ac:dyDescent="0.6">
      <c r="B81" s="134"/>
      <c r="C81" s="142"/>
      <c r="D81" s="143"/>
      <c r="E81" s="144"/>
      <c r="F81" s="142"/>
      <c r="G81" s="143"/>
      <c r="H81" s="143"/>
      <c r="I81" s="143"/>
      <c r="J81" s="143"/>
      <c r="K81" s="98" t="s">
        <v>187</v>
      </c>
      <c r="L81" s="193"/>
      <c r="M81" s="134"/>
      <c r="N81" s="67">
        <v>85</v>
      </c>
      <c r="O81" s="67">
        <v>85</v>
      </c>
      <c r="P81" s="67">
        <v>85</v>
      </c>
      <c r="Q81" s="67">
        <v>85</v>
      </c>
      <c r="R81" s="67">
        <v>40</v>
      </c>
      <c r="S81" s="67"/>
      <c r="T81" s="67">
        <f>SUM(N81:S81)</f>
        <v>380</v>
      </c>
      <c r="U81" s="67">
        <f>T79+T81</f>
        <v>850</v>
      </c>
    </row>
    <row r="82" spans="2:21" ht="22.5" x14ac:dyDescent="0.55000000000000004">
      <c r="B82" s="135" t="s">
        <v>91</v>
      </c>
      <c r="C82" s="136" t="s">
        <v>75</v>
      </c>
      <c r="D82" s="137"/>
      <c r="E82" s="138"/>
      <c r="F82" s="145" t="s">
        <v>188</v>
      </c>
      <c r="G82" s="137"/>
      <c r="H82" s="137"/>
      <c r="I82" s="137"/>
      <c r="J82" s="137"/>
      <c r="K82" s="101"/>
      <c r="L82" s="194" t="s">
        <v>21</v>
      </c>
      <c r="M82" s="135" t="s">
        <v>22</v>
      </c>
      <c r="N82" s="55" t="s">
        <v>5</v>
      </c>
      <c r="O82" s="55" t="s">
        <v>6</v>
      </c>
      <c r="P82" s="55" t="s">
        <v>7</v>
      </c>
      <c r="Q82" s="55" t="s">
        <v>8</v>
      </c>
      <c r="R82" s="55" t="s">
        <v>9</v>
      </c>
      <c r="S82" s="55" t="s">
        <v>10</v>
      </c>
      <c r="T82" s="55" t="s">
        <v>11</v>
      </c>
      <c r="U82" s="56"/>
    </row>
    <row r="83" spans="2:21" ht="22.5" x14ac:dyDescent="0.55000000000000004">
      <c r="B83" s="133"/>
      <c r="C83" s="139"/>
      <c r="D83" s="140"/>
      <c r="E83" s="141"/>
      <c r="F83" s="139"/>
      <c r="G83" s="140"/>
      <c r="H83" s="140"/>
      <c r="I83" s="140"/>
      <c r="J83" s="140"/>
      <c r="K83" s="102" t="s">
        <v>182</v>
      </c>
      <c r="L83" s="192"/>
      <c r="M83" s="133"/>
      <c r="N83" s="44">
        <f>N71+N75+N79</f>
        <v>345</v>
      </c>
      <c r="O83" s="44">
        <f t="shared" ref="O83:S85" si="9">O71+O75+O79</f>
        <v>685</v>
      </c>
      <c r="P83" s="44">
        <f t="shared" si="9"/>
        <v>685</v>
      </c>
      <c r="Q83" s="44">
        <f t="shared" si="9"/>
        <v>685</v>
      </c>
      <c r="R83" s="44">
        <f t="shared" si="9"/>
        <v>685</v>
      </c>
      <c r="S83" s="44">
        <f t="shared" si="9"/>
        <v>685</v>
      </c>
      <c r="T83" s="43">
        <f>SUM(N83:S83)</f>
        <v>3770</v>
      </c>
      <c r="U83" s="31"/>
    </row>
    <row r="84" spans="2:21" ht="22.5" x14ac:dyDescent="0.55000000000000004">
      <c r="B84" s="133"/>
      <c r="C84" s="139"/>
      <c r="D84" s="140"/>
      <c r="E84" s="141"/>
      <c r="F84" s="139"/>
      <c r="G84" s="140"/>
      <c r="H84" s="140"/>
      <c r="I84" s="140"/>
      <c r="J84" s="140"/>
      <c r="K84" s="102"/>
      <c r="L84" s="192"/>
      <c r="M84" s="133"/>
      <c r="N84" s="39" t="s">
        <v>13</v>
      </c>
      <c r="O84" s="39" t="s">
        <v>14</v>
      </c>
      <c r="P84" s="39" t="s">
        <v>15</v>
      </c>
      <c r="Q84" s="39" t="s">
        <v>16</v>
      </c>
      <c r="R84" s="39" t="s">
        <v>17</v>
      </c>
      <c r="S84" s="39" t="s">
        <v>18</v>
      </c>
      <c r="T84" s="39" t="s">
        <v>19</v>
      </c>
      <c r="U84" s="39" t="s">
        <v>20</v>
      </c>
    </row>
    <row r="85" spans="2:21" ht="23" thickBot="1" x14ac:dyDescent="0.6">
      <c r="B85" s="134"/>
      <c r="C85" s="148"/>
      <c r="D85" s="149"/>
      <c r="E85" s="150"/>
      <c r="F85" s="142"/>
      <c r="G85" s="143"/>
      <c r="H85" s="143"/>
      <c r="I85" s="143"/>
      <c r="J85" s="143"/>
      <c r="K85" s="103"/>
      <c r="L85" s="193"/>
      <c r="M85" s="134"/>
      <c r="N85" s="66">
        <f>N73+N77+N81</f>
        <v>685</v>
      </c>
      <c r="O85" s="66">
        <f t="shared" si="9"/>
        <v>685</v>
      </c>
      <c r="P85" s="66">
        <f t="shared" si="9"/>
        <v>685</v>
      </c>
      <c r="Q85" s="66">
        <f t="shared" si="9"/>
        <v>685</v>
      </c>
      <c r="R85" s="66">
        <f t="shared" si="9"/>
        <v>490</v>
      </c>
      <c r="S85" s="66">
        <f t="shared" si="9"/>
        <v>0</v>
      </c>
      <c r="T85" s="67">
        <f>SUM(N85:S85)</f>
        <v>3230</v>
      </c>
      <c r="U85" s="67">
        <f>T83+T85</f>
        <v>7000</v>
      </c>
    </row>
    <row r="86" spans="2:21" ht="21.65" customHeight="1" x14ac:dyDescent="0.55000000000000004">
      <c r="B86" s="191" t="s">
        <v>162</v>
      </c>
      <c r="C86" s="136" t="s">
        <v>66</v>
      </c>
      <c r="D86" s="137"/>
      <c r="E86" s="138"/>
      <c r="F86" s="145" t="s">
        <v>84</v>
      </c>
      <c r="G86" s="137"/>
      <c r="H86" s="137"/>
      <c r="I86" s="137"/>
      <c r="J86" s="137"/>
      <c r="K86" s="101"/>
      <c r="L86" s="194" t="s">
        <v>21</v>
      </c>
      <c r="M86" s="135" t="s">
        <v>22</v>
      </c>
      <c r="N86" s="39" t="s">
        <v>5</v>
      </c>
      <c r="O86" s="39" t="s">
        <v>6</v>
      </c>
      <c r="P86" s="39" t="s">
        <v>7</v>
      </c>
      <c r="Q86" s="39" t="s">
        <v>8</v>
      </c>
      <c r="R86" s="39" t="s">
        <v>9</v>
      </c>
      <c r="S86" s="39" t="s">
        <v>10</v>
      </c>
      <c r="T86" s="39" t="s">
        <v>11</v>
      </c>
      <c r="U86" s="34"/>
    </row>
    <row r="87" spans="2:21" ht="22.5" x14ac:dyDescent="0.55000000000000004">
      <c r="B87" s="133"/>
      <c r="C87" s="139"/>
      <c r="D87" s="140"/>
      <c r="E87" s="141"/>
      <c r="F87" s="139"/>
      <c r="G87" s="140"/>
      <c r="H87" s="140"/>
      <c r="I87" s="140"/>
      <c r="J87" s="140"/>
      <c r="K87" s="102"/>
      <c r="L87" s="192"/>
      <c r="M87" s="133"/>
      <c r="N87" s="43">
        <v>0</v>
      </c>
      <c r="O87" s="44">
        <f>N99</f>
        <v>345</v>
      </c>
      <c r="P87" s="44">
        <f t="shared" ref="P87:S87" si="10">O99</f>
        <v>1030</v>
      </c>
      <c r="Q87" s="44">
        <f t="shared" si="10"/>
        <v>1715</v>
      </c>
      <c r="R87" s="44">
        <f t="shared" si="10"/>
        <v>2400</v>
      </c>
      <c r="S87" s="44">
        <f t="shared" si="10"/>
        <v>3085</v>
      </c>
      <c r="T87" s="43"/>
      <c r="U87" s="31"/>
    </row>
    <row r="88" spans="2:21" ht="22.5" x14ac:dyDescent="0.55000000000000004">
      <c r="B88" s="133"/>
      <c r="C88" s="139"/>
      <c r="D88" s="140"/>
      <c r="E88" s="141"/>
      <c r="F88" s="139"/>
      <c r="G88" s="140"/>
      <c r="H88" s="140"/>
      <c r="I88" s="140"/>
      <c r="J88" s="140"/>
      <c r="K88" s="102"/>
      <c r="L88" s="192"/>
      <c r="M88" s="133"/>
      <c r="N88" s="39" t="s">
        <v>13</v>
      </c>
      <c r="O88" s="39" t="s">
        <v>14</v>
      </c>
      <c r="P88" s="39" t="s">
        <v>15</v>
      </c>
      <c r="Q88" s="39" t="s">
        <v>16</v>
      </c>
      <c r="R88" s="39" t="s">
        <v>17</v>
      </c>
      <c r="S88" s="39" t="s">
        <v>18</v>
      </c>
      <c r="T88" s="39" t="s">
        <v>19</v>
      </c>
      <c r="U88" s="39" t="s">
        <v>20</v>
      </c>
    </row>
    <row r="89" spans="2:21" ht="23" thickBot="1" x14ac:dyDescent="0.6">
      <c r="B89" s="134"/>
      <c r="C89" s="142"/>
      <c r="D89" s="143"/>
      <c r="E89" s="144"/>
      <c r="F89" s="142"/>
      <c r="G89" s="143"/>
      <c r="H89" s="143"/>
      <c r="I89" s="143"/>
      <c r="J89" s="143"/>
      <c r="K89" s="103"/>
      <c r="L89" s="193"/>
      <c r="M89" s="134"/>
      <c r="N89" s="66">
        <f>S99</f>
        <v>3770</v>
      </c>
      <c r="O89" s="66">
        <f>N101</f>
        <v>4455</v>
      </c>
      <c r="P89" s="66">
        <f t="shared" ref="P89:S89" si="11">O101</f>
        <v>5140</v>
      </c>
      <c r="Q89" s="66">
        <f t="shared" si="11"/>
        <v>5825</v>
      </c>
      <c r="R89" s="66">
        <f t="shared" si="11"/>
        <v>6510</v>
      </c>
      <c r="S89" s="66">
        <f t="shared" si="11"/>
        <v>0</v>
      </c>
      <c r="T89" s="67"/>
      <c r="U89" s="67"/>
    </row>
    <row r="90" spans="2:21" ht="21.65" customHeight="1" x14ac:dyDescent="0.55000000000000004">
      <c r="B90" s="133" t="s">
        <v>163</v>
      </c>
      <c r="C90" s="139" t="s">
        <v>67</v>
      </c>
      <c r="D90" s="140"/>
      <c r="E90" s="141"/>
      <c r="F90" s="146" t="s">
        <v>189</v>
      </c>
      <c r="G90" s="140"/>
      <c r="H90" s="140"/>
      <c r="I90" s="140"/>
      <c r="J90" s="140"/>
      <c r="K90" s="102"/>
      <c r="L90" s="192" t="s">
        <v>21</v>
      </c>
      <c r="M90" s="133" t="s">
        <v>22</v>
      </c>
      <c r="N90" s="76" t="s">
        <v>5</v>
      </c>
      <c r="O90" s="76" t="s">
        <v>6</v>
      </c>
      <c r="P90" s="76" t="s">
        <v>7</v>
      </c>
      <c r="Q90" s="76" t="s">
        <v>8</v>
      </c>
      <c r="R90" s="76" t="s">
        <v>9</v>
      </c>
      <c r="S90" s="76" t="s">
        <v>10</v>
      </c>
      <c r="T90" s="76" t="s">
        <v>11</v>
      </c>
      <c r="U90" s="31"/>
    </row>
    <row r="91" spans="2:21" ht="22.5" x14ac:dyDescent="0.55000000000000004">
      <c r="B91" s="133"/>
      <c r="C91" s="139"/>
      <c r="D91" s="140"/>
      <c r="E91" s="141"/>
      <c r="F91" s="139"/>
      <c r="G91" s="140"/>
      <c r="H91" s="140"/>
      <c r="I91" s="140"/>
      <c r="J91" s="140"/>
      <c r="K91" s="104" t="s">
        <v>220</v>
      </c>
      <c r="L91" s="192"/>
      <c r="M91" s="133"/>
      <c r="N91" s="44">
        <f>N83</f>
        <v>345</v>
      </c>
      <c r="O91" s="44">
        <f t="shared" ref="O91:S91" si="12">O83</f>
        <v>685</v>
      </c>
      <c r="P91" s="44">
        <f t="shared" si="12"/>
        <v>685</v>
      </c>
      <c r="Q91" s="44">
        <f t="shared" si="12"/>
        <v>685</v>
      </c>
      <c r="R91" s="44">
        <f t="shared" si="12"/>
        <v>685</v>
      </c>
      <c r="S91" s="44">
        <f t="shared" si="12"/>
        <v>685</v>
      </c>
      <c r="T91" s="43"/>
      <c r="U91" s="31"/>
    </row>
    <row r="92" spans="2:21" ht="22.5" x14ac:dyDescent="0.55000000000000004">
      <c r="B92" s="133"/>
      <c r="C92" s="139"/>
      <c r="D92" s="140"/>
      <c r="E92" s="141"/>
      <c r="F92" s="139"/>
      <c r="G92" s="140"/>
      <c r="H92" s="140"/>
      <c r="I92" s="140"/>
      <c r="J92" s="140"/>
      <c r="K92" s="104" t="s">
        <v>221</v>
      </c>
      <c r="L92" s="192"/>
      <c r="M92" s="133"/>
      <c r="N92" s="39" t="s">
        <v>13</v>
      </c>
      <c r="O92" s="39" t="s">
        <v>14</v>
      </c>
      <c r="P92" s="39" t="s">
        <v>15</v>
      </c>
      <c r="Q92" s="39" t="s">
        <v>16</v>
      </c>
      <c r="R92" s="39" t="s">
        <v>17</v>
      </c>
      <c r="S92" s="39" t="s">
        <v>18</v>
      </c>
      <c r="T92" s="39" t="s">
        <v>19</v>
      </c>
      <c r="U92" s="39" t="s">
        <v>20</v>
      </c>
    </row>
    <row r="93" spans="2:21" ht="23" thickBot="1" x14ac:dyDescent="0.6">
      <c r="B93" s="134"/>
      <c r="C93" s="142"/>
      <c r="D93" s="143"/>
      <c r="E93" s="144"/>
      <c r="F93" s="142"/>
      <c r="G93" s="143"/>
      <c r="H93" s="143"/>
      <c r="I93" s="143"/>
      <c r="J93" s="143"/>
      <c r="K93" s="103"/>
      <c r="L93" s="193"/>
      <c r="M93" s="134"/>
      <c r="N93" s="66">
        <f>N85</f>
        <v>685</v>
      </c>
      <c r="O93" s="66">
        <f t="shared" ref="O93:S93" si="13">O85</f>
        <v>685</v>
      </c>
      <c r="P93" s="66">
        <f t="shared" si="13"/>
        <v>685</v>
      </c>
      <c r="Q93" s="66">
        <f t="shared" si="13"/>
        <v>685</v>
      </c>
      <c r="R93" s="66">
        <f t="shared" si="13"/>
        <v>490</v>
      </c>
      <c r="S93" s="66">
        <f t="shared" si="13"/>
        <v>0</v>
      </c>
      <c r="T93" s="67"/>
      <c r="U93" s="67"/>
    </row>
    <row r="94" spans="2:21" ht="21.65" customHeight="1" x14ac:dyDescent="0.55000000000000004">
      <c r="B94" s="133" t="s">
        <v>164</v>
      </c>
      <c r="C94" s="146" t="s">
        <v>68</v>
      </c>
      <c r="D94" s="140"/>
      <c r="E94" s="141"/>
      <c r="F94" s="146" t="s">
        <v>204</v>
      </c>
      <c r="G94" s="140"/>
      <c r="H94" s="140"/>
      <c r="I94" s="140"/>
      <c r="J94" s="140"/>
      <c r="K94" s="102"/>
      <c r="L94" s="192" t="s">
        <v>21</v>
      </c>
      <c r="M94" s="133" t="s">
        <v>22</v>
      </c>
      <c r="N94" s="76" t="s">
        <v>5</v>
      </c>
      <c r="O94" s="76" t="s">
        <v>6</v>
      </c>
      <c r="P94" s="76" t="s">
        <v>7</v>
      </c>
      <c r="Q94" s="76" t="s">
        <v>8</v>
      </c>
      <c r="R94" s="76" t="s">
        <v>9</v>
      </c>
      <c r="S94" s="76" t="s">
        <v>10</v>
      </c>
      <c r="T94" s="76" t="s">
        <v>11</v>
      </c>
      <c r="U94" s="31"/>
    </row>
    <row r="95" spans="2:21" ht="22.5" x14ac:dyDescent="0.55000000000000004">
      <c r="B95" s="133"/>
      <c r="C95" s="139"/>
      <c r="D95" s="140"/>
      <c r="E95" s="141"/>
      <c r="F95" s="139"/>
      <c r="G95" s="140"/>
      <c r="H95" s="140"/>
      <c r="I95" s="140"/>
      <c r="J95" s="140"/>
      <c r="K95" s="104" t="s">
        <v>222</v>
      </c>
      <c r="L95" s="192"/>
      <c r="M95" s="133"/>
      <c r="N95" s="43">
        <v>0</v>
      </c>
      <c r="O95" s="43">
        <v>0</v>
      </c>
      <c r="P95" s="43">
        <v>0</v>
      </c>
      <c r="Q95" s="43">
        <v>0</v>
      </c>
      <c r="R95" s="43">
        <v>0</v>
      </c>
      <c r="S95" s="43">
        <v>0</v>
      </c>
      <c r="T95" s="43"/>
      <c r="U95" s="31"/>
    </row>
    <row r="96" spans="2:21" ht="22.5" x14ac:dyDescent="0.55000000000000004">
      <c r="B96" s="133"/>
      <c r="C96" s="139"/>
      <c r="D96" s="140"/>
      <c r="E96" s="141"/>
      <c r="F96" s="139"/>
      <c r="G96" s="140"/>
      <c r="H96" s="140"/>
      <c r="I96" s="140"/>
      <c r="J96" s="140"/>
      <c r="K96" s="104" t="s">
        <v>223</v>
      </c>
      <c r="L96" s="192"/>
      <c r="M96" s="133"/>
      <c r="N96" s="39" t="s">
        <v>13</v>
      </c>
      <c r="O96" s="39" t="s">
        <v>14</v>
      </c>
      <c r="P96" s="39" t="s">
        <v>15</v>
      </c>
      <c r="Q96" s="39" t="s">
        <v>16</v>
      </c>
      <c r="R96" s="39" t="s">
        <v>17</v>
      </c>
      <c r="S96" s="39" t="s">
        <v>18</v>
      </c>
      <c r="T96" s="39" t="s">
        <v>19</v>
      </c>
      <c r="U96" s="39" t="s">
        <v>20</v>
      </c>
    </row>
    <row r="97" spans="2:21" ht="23" thickBot="1" x14ac:dyDescent="0.6">
      <c r="B97" s="134"/>
      <c r="C97" s="142"/>
      <c r="D97" s="143"/>
      <c r="E97" s="144"/>
      <c r="F97" s="142"/>
      <c r="G97" s="143"/>
      <c r="H97" s="143"/>
      <c r="I97" s="143"/>
      <c r="J97" s="143"/>
      <c r="K97" s="103"/>
      <c r="L97" s="193"/>
      <c r="M97" s="134"/>
      <c r="N97" s="67">
        <v>0</v>
      </c>
      <c r="O97" s="67">
        <v>0</v>
      </c>
      <c r="P97" s="67">
        <v>0</v>
      </c>
      <c r="Q97" s="67">
        <v>0</v>
      </c>
      <c r="R97" s="90">
        <v>7000</v>
      </c>
      <c r="S97" s="67"/>
      <c r="T97" s="67"/>
      <c r="U97" s="67"/>
    </row>
    <row r="98" spans="2:21" ht="21.65" customHeight="1" x14ac:dyDescent="0.55000000000000004">
      <c r="B98" s="133" t="s">
        <v>165</v>
      </c>
      <c r="C98" s="139" t="s">
        <v>69</v>
      </c>
      <c r="D98" s="140"/>
      <c r="E98" s="141"/>
      <c r="F98" s="146" t="s">
        <v>190</v>
      </c>
      <c r="G98" s="140"/>
      <c r="H98" s="140"/>
      <c r="I98" s="140"/>
      <c r="J98" s="140"/>
      <c r="K98" s="102"/>
      <c r="L98" s="192" t="s">
        <v>21</v>
      </c>
      <c r="M98" s="133" t="s">
        <v>22</v>
      </c>
      <c r="N98" s="76" t="s">
        <v>5</v>
      </c>
      <c r="O98" s="76" t="s">
        <v>6</v>
      </c>
      <c r="P98" s="76" t="s">
        <v>7</v>
      </c>
      <c r="Q98" s="76" t="s">
        <v>8</v>
      </c>
      <c r="R98" s="76" t="s">
        <v>9</v>
      </c>
      <c r="S98" s="76" t="s">
        <v>10</v>
      </c>
      <c r="T98" s="76" t="s">
        <v>11</v>
      </c>
      <c r="U98" s="31"/>
    </row>
    <row r="99" spans="2:21" ht="22.5" x14ac:dyDescent="0.55000000000000004">
      <c r="B99" s="133"/>
      <c r="C99" s="139"/>
      <c r="D99" s="140"/>
      <c r="E99" s="141"/>
      <c r="F99" s="139"/>
      <c r="G99" s="140"/>
      <c r="H99" s="140"/>
      <c r="I99" s="140"/>
      <c r="J99" s="140"/>
      <c r="K99" s="102"/>
      <c r="L99" s="192"/>
      <c r="M99" s="133"/>
      <c r="N99" s="44">
        <f>N87+N91-N95</f>
        <v>345</v>
      </c>
      <c r="O99" s="44">
        <f t="shared" ref="O99:S101" si="14">O87+O91-O95</f>
        <v>1030</v>
      </c>
      <c r="P99" s="44">
        <f t="shared" si="14"/>
        <v>1715</v>
      </c>
      <c r="Q99" s="44">
        <f t="shared" si="14"/>
        <v>2400</v>
      </c>
      <c r="R99" s="44">
        <f t="shared" si="14"/>
        <v>3085</v>
      </c>
      <c r="S99" s="44">
        <f t="shared" si="14"/>
        <v>3770</v>
      </c>
      <c r="T99" s="43"/>
      <c r="U99" s="31"/>
    </row>
    <row r="100" spans="2:21" ht="22.5" x14ac:dyDescent="0.55000000000000004">
      <c r="B100" s="133"/>
      <c r="C100" s="139"/>
      <c r="D100" s="140"/>
      <c r="E100" s="141"/>
      <c r="F100" s="139"/>
      <c r="G100" s="140"/>
      <c r="H100" s="140"/>
      <c r="I100" s="140"/>
      <c r="J100" s="140"/>
      <c r="K100" s="102"/>
      <c r="L100" s="192"/>
      <c r="M100" s="133"/>
      <c r="N100" s="39" t="s">
        <v>13</v>
      </c>
      <c r="O100" s="39" t="s">
        <v>14</v>
      </c>
      <c r="P100" s="39" t="s">
        <v>15</v>
      </c>
      <c r="Q100" s="39" t="s">
        <v>16</v>
      </c>
      <c r="R100" s="39" t="s">
        <v>17</v>
      </c>
      <c r="S100" s="39" t="s">
        <v>18</v>
      </c>
      <c r="T100" s="39" t="s">
        <v>19</v>
      </c>
      <c r="U100" s="39" t="s">
        <v>20</v>
      </c>
    </row>
    <row r="101" spans="2:21" ht="23" thickBot="1" x14ac:dyDescent="0.6">
      <c r="B101" s="134"/>
      <c r="C101" s="142"/>
      <c r="D101" s="143"/>
      <c r="E101" s="144"/>
      <c r="F101" s="142"/>
      <c r="G101" s="143"/>
      <c r="H101" s="143"/>
      <c r="I101" s="143"/>
      <c r="J101" s="143"/>
      <c r="K101" s="103"/>
      <c r="L101" s="193"/>
      <c r="M101" s="134"/>
      <c r="N101" s="66">
        <f>N89+N93-N97</f>
        <v>4455</v>
      </c>
      <c r="O101" s="66">
        <f t="shared" si="14"/>
        <v>5140</v>
      </c>
      <c r="P101" s="66">
        <f t="shared" si="14"/>
        <v>5825</v>
      </c>
      <c r="Q101" s="66">
        <f t="shared" si="14"/>
        <v>6510</v>
      </c>
      <c r="R101" s="66">
        <f t="shared" si="14"/>
        <v>0</v>
      </c>
      <c r="S101" s="66">
        <f t="shared" si="14"/>
        <v>0</v>
      </c>
      <c r="T101" s="67"/>
      <c r="U101" s="67"/>
    </row>
    <row r="102" spans="2:21" ht="21.65" customHeight="1" x14ac:dyDescent="0.55000000000000004">
      <c r="B102" s="133" t="s">
        <v>193</v>
      </c>
      <c r="C102" s="146" t="s">
        <v>191</v>
      </c>
      <c r="D102" s="140"/>
      <c r="E102" s="141"/>
      <c r="F102" s="146" t="s">
        <v>192</v>
      </c>
      <c r="G102" s="140"/>
      <c r="H102" s="140"/>
      <c r="I102" s="140"/>
      <c r="J102" s="140"/>
      <c r="K102" s="102"/>
      <c r="L102" s="192" t="s">
        <v>21</v>
      </c>
      <c r="M102" s="133" t="s">
        <v>22</v>
      </c>
      <c r="N102" s="76" t="s">
        <v>5</v>
      </c>
      <c r="O102" s="76" t="s">
        <v>6</v>
      </c>
      <c r="P102" s="76" t="s">
        <v>7</v>
      </c>
      <c r="Q102" s="76" t="s">
        <v>8</v>
      </c>
      <c r="R102" s="76" t="s">
        <v>9</v>
      </c>
      <c r="S102" s="76" t="s">
        <v>10</v>
      </c>
      <c r="T102" s="76" t="s">
        <v>11</v>
      </c>
      <c r="U102" s="31"/>
    </row>
    <row r="103" spans="2:21" ht="22.5" x14ac:dyDescent="0.55000000000000004">
      <c r="B103" s="133"/>
      <c r="C103" s="139"/>
      <c r="D103" s="140"/>
      <c r="E103" s="141"/>
      <c r="F103" s="139"/>
      <c r="G103" s="140"/>
      <c r="H103" s="140"/>
      <c r="I103" s="140"/>
      <c r="J103" s="140"/>
      <c r="K103" s="102"/>
      <c r="L103" s="192"/>
      <c r="M103" s="133"/>
      <c r="N103" s="44">
        <f>N99-N87</f>
        <v>345</v>
      </c>
      <c r="O103" s="44">
        <f t="shared" ref="O103:S105" si="15">O99-O87</f>
        <v>685</v>
      </c>
      <c r="P103" s="44">
        <f t="shared" si="15"/>
        <v>685</v>
      </c>
      <c r="Q103" s="44">
        <f t="shared" si="15"/>
        <v>685</v>
      </c>
      <c r="R103" s="44">
        <f t="shared" si="15"/>
        <v>685</v>
      </c>
      <c r="S103" s="44">
        <f t="shared" si="15"/>
        <v>685</v>
      </c>
      <c r="T103" s="43"/>
      <c r="U103" s="31"/>
    </row>
    <row r="104" spans="2:21" ht="22.5" x14ac:dyDescent="0.55000000000000004">
      <c r="B104" s="133"/>
      <c r="C104" s="139"/>
      <c r="D104" s="140"/>
      <c r="E104" s="141"/>
      <c r="F104" s="139"/>
      <c r="G104" s="140"/>
      <c r="H104" s="140"/>
      <c r="I104" s="140"/>
      <c r="J104" s="140"/>
      <c r="K104" s="102"/>
      <c r="L104" s="192"/>
      <c r="M104" s="133"/>
      <c r="N104" s="39" t="s">
        <v>13</v>
      </c>
      <c r="O104" s="39" t="s">
        <v>14</v>
      </c>
      <c r="P104" s="39" t="s">
        <v>15</v>
      </c>
      <c r="Q104" s="39" t="s">
        <v>16</v>
      </c>
      <c r="R104" s="39" t="s">
        <v>17</v>
      </c>
      <c r="S104" s="39" t="s">
        <v>18</v>
      </c>
      <c r="T104" s="39" t="s">
        <v>19</v>
      </c>
      <c r="U104" s="39" t="s">
        <v>20</v>
      </c>
    </row>
    <row r="105" spans="2:21" ht="23" thickBot="1" x14ac:dyDescent="0.6">
      <c r="B105" s="134"/>
      <c r="C105" s="142"/>
      <c r="D105" s="143"/>
      <c r="E105" s="144"/>
      <c r="F105" s="142"/>
      <c r="G105" s="143"/>
      <c r="H105" s="143"/>
      <c r="I105" s="143"/>
      <c r="J105" s="143"/>
      <c r="K105" s="103"/>
      <c r="L105" s="193"/>
      <c r="M105" s="134"/>
      <c r="N105" s="66">
        <f>N101-N89</f>
        <v>685</v>
      </c>
      <c r="O105" s="66">
        <f t="shared" si="15"/>
        <v>685</v>
      </c>
      <c r="P105" s="66">
        <f t="shared" si="15"/>
        <v>685</v>
      </c>
      <c r="Q105" s="66">
        <f t="shared" si="15"/>
        <v>685</v>
      </c>
      <c r="R105" s="66">
        <f t="shared" si="15"/>
        <v>-6510</v>
      </c>
      <c r="S105" s="66">
        <f t="shared" si="15"/>
        <v>0</v>
      </c>
      <c r="T105" s="67"/>
      <c r="U105" s="67"/>
    </row>
    <row r="106" spans="2:21" ht="21.65" customHeight="1" x14ac:dyDescent="0.55000000000000004">
      <c r="B106" s="133" t="s">
        <v>194</v>
      </c>
      <c r="C106" s="146" t="s">
        <v>88</v>
      </c>
      <c r="D106" s="140"/>
      <c r="E106" s="141"/>
      <c r="F106" s="146" t="s">
        <v>195</v>
      </c>
      <c r="G106" s="140"/>
      <c r="H106" s="140"/>
      <c r="I106" s="140"/>
      <c r="J106" s="140"/>
      <c r="K106" s="102"/>
      <c r="L106" s="192" t="s">
        <v>21</v>
      </c>
      <c r="M106" s="133" t="s">
        <v>22</v>
      </c>
      <c r="N106" s="76" t="s">
        <v>5</v>
      </c>
      <c r="O106" s="76" t="s">
        <v>6</v>
      </c>
      <c r="P106" s="76" t="s">
        <v>7</v>
      </c>
      <c r="Q106" s="76" t="s">
        <v>8</v>
      </c>
      <c r="R106" s="76" t="s">
        <v>9</v>
      </c>
      <c r="S106" s="76" t="s">
        <v>10</v>
      </c>
      <c r="T106" s="76" t="s">
        <v>11</v>
      </c>
      <c r="U106" s="31"/>
    </row>
    <row r="107" spans="2:21" ht="22.5" x14ac:dyDescent="0.55000000000000004">
      <c r="B107" s="133"/>
      <c r="C107" s="139"/>
      <c r="D107" s="140"/>
      <c r="E107" s="141"/>
      <c r="F107" s="139"/>
      <c r="G107" s="140"/>
      <c r="H107" s="140"/>
      <c r="I107" s="140"/>
      <c r="J107" s="140"/>
      <c r="K107" s="102" t="s">
        <v>182</v>
      </c>
      <c r="L107" s="192"/>
      <c r="M107" s="133"/>
      <c r="N107" s="44">
        <f>N83-N103</f>
        <v>0</v>
      </c>
      <c r="O107" s="44">
        <f t="shared" ref="O107:S109" si="16">O83-O103</f>
        <v>0</v>
      </c>
      <c r="P107" s="44">
        <f t="shared" si="16"/>
        <v>0</v>
      </c>
      <c r="Q107" s="44">
        <f t="shared" si="16"/>
        <v>0</v>
      </c>
      <c r="R107" s="44">
        <f t="shared" si="16"/>
        <v>0</v>
      </c>
      <c r="S107" s="44">
        <f t="shared" si="16"/>
        <v>0</v>
      </c>
      <c r="T107" s="43"/>
      <c r="U107" s="31"/>
    </row>
    <row r="108" spans="2:21" ht="22.5" x14ac:dyDescent="0.55000000000000004">
      <c r="B108" s="133"/>
      <c r="C108" s="139"/>
      <c r="D108" s="140"/>
      <c r="E108" s="141"/>
      <c r="F108" s="139"/>
      <c r="G108" s="140"/>
      <c r="H108" s="140"/>
      <c r="I108" s="140"/>
      <c r="J108" s="140"/>
      <c r="K108" s="102"/>
      <c r="L108" s="192"/>
      <c r="M108" s="133"/>
      <c r="N108" s="39" t="s">
        <v>13</v>
      </c>
      <c r="O108" s="39" t="s">
        <v>14</v>
      </c>
      <c r="P108" s="39" t="s">
        <v>15</v>
      </c>
      <c r="Q108" s="39" t="s">
        <v>16</v>
      </c>
      <c r="R108" s="39" t="s">
        <v>17</v>
      </c>
      <c r="S108" s="39" t="s">
        <v>18</v>
      </c>
      <c r="T108" s="39" t="s">
        <v>19</v>
      </c>
      <c r="U108" s="39" t="s">
        <v>20</v>
      </c>
    </row>
    <row r="109" spans="2:21" ht="23" thickBot="1" x14ac:dyDescent="0.6">
      <c r="B109" s="147"/>
      <c r="C109" s="148"/>
      <c r="D109" s="149"/>
      <c r="E109" s="150"/>
      <c r="F109" s="148"/>
      <c r="G109" s="149"/>
      <c r="H109" s="149"/>
      <c r="I109" s="149"/>
      <c r="J109" s="149"/>
      <c r="K109" s="103"/>
      <c r="L109" s="193"/>
      <c r="M109" s="134"/>
      <c r="N109" s="44">
        <f>N85-N105</f>
        <v>0</v>
      </c>
      <c r="O109" s="44">
        <f t="shared" si="16"/>
        <v>0</v>
      </c>
      <c r="P109" s="44">
        <f t="shared" si="16"/>
        <v>0</v>
      </c>
      <c r="Q109" s="44">
        <f t="shared" si="16"/>
        <v>0</v>
      </c>
      <c r="R109" s="44">
        <f t="shared" si="16"/>
        <v>7000</v>
      </c>
      <c r="S109" s="44">
        <f t="shared" si="16"/>
        <v>0</v>
      </c>
      <c r="T109" s="43"/>
      <c r="U109" s="43"/>
    </row>
    <row r="110" spans="2:21" ht="21.65" customHeight="1" x14ac:dyDescent="0.55000000000000004">
      <c r="B110" s="191" t="s">
        <v>196</v>
      </c>
      <c r="C110" s="136" t="s">
        <v>60</v>
      </c>
      <c r="D110" s="137"/>
      <c r="E110" s="138"/>
      <c r="F110" s="145" t="s">
        <v>197</v>
      </c>
      <c r="G110" s="137"/>
      <c r="H110" s="137"/>
      <c r="I110" s="137"/>
      <c r="J110" s="137"/>
      <c r="K110" s="101"/>
      <c r="L110" s="194" t="s">
        <v>21</v>
      </c>
      <c r="M110" s="135" t="s">
        <v>22</v>
      </c>
      <c r="N110" s="55" t="s">
        <v>5</v>
      </c>
      <c r="O110" s="55" t="s">
        <v>6</v>
      </c>
      <c r="P110" s="55" t="s">
        <v>7</v>
      </c>
      <c r="Q110" s="55" t="s">
        <v>8</v>
      </c>
      <c r="R110" s="55" t="s">
        <v>9</v>
      </c>
      <c r="S110" s="55" t="s">
        <v>10</v>
      </c>
      <c r="T110" s="55" t="s">
        <v>11</v>
      </c>
      <c r="U110" s="56"/>
    </row>
    <row r="111" spans="2:21" ht="22.5" x14ac:dyDescent="0.55000000000000004">
      <c r="B111" s="133"/>
      <c r="C111" s="139"/>
      <c r="D111" s="140"/>
      <c r="E111" s="141"/>
      <c r="F111" s="139"/>
      <c r="G111" s="140"/>
      <c r="H111" s="140"/>
      <c r="I111" s="140"/>
      <c r="J111" s="140"/>
      <c r="K111" s="102" t="s">
        <v>160</v>
      </c>
      <c r="L111" s="192"/>
      <c r="M111" s="133"/>
      <c r="N111" s="44">
        <f>N67-N107</f>
        <v>0</v>
      </c>
      <c r="O111" s="44">
        <f t="shared" ref="O111:S113" si="17">O67-O107</f>
        <v>0</v>
      </c>
      <c r="P111" s="44">
        <f t="shared" si="17"/>
        <v>0</v>
      </c>
      <c r="Q111" s="44">
        <f t="shared" si="17"/>
        <v>0</v>
      </c>
      <c r="R111" s="44">
        <f t="shared" si="17"/>
        <v>0</v>
      </c>
      <c r="S111" s="44">
        <f t="shared" si="17"/>
        <v>0</v>
      </c>
      <c r="T111" s="43">
        <f>SUM(N111:S111)</f>
        <v>0</v>
      </c>
      <c r="U111" s="31"/>
    </row>
    <row r="112" spans="2:21" ht="22.5" x14ac:dyDescent="0.55000000000000004">
      <c r="B112" s="133"/>
      <c r="C112" s="139"/>
      <c r="D112" s="140"/>
      <c r="E112" s="141"/>
      <c r="F112" s="139"/>
      <c r="G112" s="140"/>
      <c r="H112" s="140"/>
      <c r="I112" s="140"/>
      <c r="J112" s="140"/>
      <c r="K112" s="102"/>
      <c r="L112" s="192"/>
      <c r="M112" s="133"/>
      <c r="N112" s="39" t="s">
        <v>13</v>
      </c>
      <c r="O112" s="39" t="s">
        <v>14</v>
      </c>
      <c r="P112" s="39" t="s">
        <v>15</v>
      </c>
      <c r="Q112" s="39" t="s">
        <v>16</v>
      </c>
      <c r="R112" s="39" t="s">
        <v>17</v>
      </c>
      <c r="S112" s="39" t="s">
        <v>18</v>
      </c>
      <c r="T112" s="39" t="s">
        <v>19</v>
      </c>
      <c r="U112" s="39" t="s">
        <v>20</v>
      </c>
    </row>
    <row r="113" spans="2:21" ht="23" thickBot="1" x14ac:dyDescent="0.6">
      <c r="B113" s="147"/>
      <c r="C113" s="148"/>
      <c r="D113" s="149"/>
      <c r="E113" s="150"/>
      <c r="F113" s="148"/>
      <c r="G113" s="149"/>
      <c r="H113" s="149"/>
      <c r="I113" s="149"/>
      <c r="J113" s="149"/>
      <c r="K113" s="103"/>
      <c r="L113" s="193"/>
      <c r="M113" s="134"/>
      <c r="N113" s="44">
        <f>N69-N109</f>
        <v>0</v>
      </c>
      <c r="O113" s="44">
        <f t="shared" si="17"/>
        <v>0</v>
      </c>
      <c r="P113" s="44">
        <f t="shared" si="17"/>
        <v>0</v>
      </c>
      <c r="Q113" s="44">
        <f t="shared" si="17"/>
        <v>0</v>
      </c>
      <c r="R113" s="44">
        <f t="shared" si="17"/>
        <v>3000</v>
      </c>
      <c r="S113" s="44">
        <f t="shared" si="17"/>
        <v>0</v>
      </c>
      <c r="T113" s="67">
        <f>SUM(N113:S113)</f>
        <v>3000</v>
      </c>
      <c r="U113" s="67">
        <f>T111+T113</f>
        <v>3000</v>
      </c>
    </row>
    <row r="114" spans="2:21" ht="21.65" customHeight="1" x14ac:dyDescent="0.55000000000000004">
      <c r="B114" s="191" t="s">
        <v>198</v>
      </c>
      <c r="C114" s="136" t="s">
        <v>61</v>
      </c>
      <c r="D114" s="137"/>
      <c r="E114" s="138"/>
      <c r="F114" s="145" t="s">
        <v>205</v>
      </c>
      <c r="G114" s="137"/>
      <c r="H114" s="137"/>
      <c r="I114" s="137"/>
      <c r="J114" s="137"/>
      <c r="K114" s="101"/>
      <c r="L114" s="192"/>
      <c r="M114" s="133" t="s">
        <v>47</v>
      </c>
      <c r="N114" s="76" t="s">
        <v>5</v>
      </c>
      <c r="O114" s="76" t="s">
        <v>6</v>
      </c>
      <c r="P114" s="76" t="s">
        <v>7</v>
      </c>
      <c r="Q114" s="76" t="s">
        <v>8</v>
      </c>
      <c r="R114" s="76" t="s">
        <v>9</v>
      </c>
      <c r="S114" s="76" t="s">
        <v>10</v>
      </c>
      <c r="T114" s="76" t="s">
        <v>11</v>
      </c>
      <c r="U114" s="31"/>
    </row>
    <row r="115" spans="2:21" ht="22.5" x14ac:dyDescent="0.55000000000000004">
      <c r="B115" s="133"/>
      <c r="C115" s="139"/>
      <c r="D115" s="140"/>
      <c r="E115" s="141"/>
      <c r="F115" s="139"/>
      <c r="G115" s="140"/>
      <c r="H115" s="140"/>
      <c r="I115" s="140"/>
      <c r="J115" s="140"/>
      <c r="K115" s="102" t="s">
        <v>160</v>
      </c>
      <c r="L115" s="192"/>
      <c r="M115" s="133"/>
      <c r="N115" s="46" t="str">
        <f>IF(OR(N67=0,N67=""),"",ROUND(N111/N67*100,0))</f>
        <v/>
      </c>
      <c r="O115" s="46" t="str">
        <f t="shared" ref="O115:U117" si="18">IF(OR(O67=0,O67=""),"",ROUND(O111/O67*100,0))</f>
        <v/>
      </c>
      <c r="P115" s="46" t="str">
        <f t="shared" si="18"/>
        <v/>
      </c>
      <c r="Q115" s="46" t="str">
        <f t="shared" si="18"/>
        <v/>
      </c>
      <c r="R115" s="46" t="str">
        <f t="shared" si="18"/>
        <v/>
      </c>
      <c r="S115" s="46" t="str">
        <f t="shared" si="18"/>
        <v/>
      </c>
      <c r="T115" s="46" t="str">
        <f t="shared" si="18"/>
        <v/>
      </c>
      <c r="U115" s="31"/>
    </row>
    <row r="116" spans="2:21" ht="22.5" x14ac:dyDescent="0.55000000000000004">
      <c r="B116" s="133"/>
      <c r="C116" s="139"/>
      <c r="D116" s="140"/>
      <c r="E116" s="141"/>
      <c r="F116" s="139"/>
      <c r="G116" s="140"/>
      <c r="H116" s="140"/>
      <c r="I116" s="140"/>
      <c r="J116" s="140"/>
      <c r="K116" s="102"/>
      <c r="L116" s="192"/>
      <c r="M116" s="133"/>
      <c r="N116" s="39" t="s">
        <v>13</v>
      </c>
      <c r="O116" s="39" t="s">
        <v>14</v>
      </c>
      <c r="P116" s="39" t="s">
        <v>15</v>
      </c>
      <c r="Q116" s="39" t="s">
        <v>16</v>
      </c>
      <c r="R116" s="39" t="s">
        <v>17</v>
      </c>
      <c r="S116" s="39" t="s">
        <v>18</v>
      </c>
      <c r="T116" s="39" t="s">
        <v>19</v>
      </c>
      <c r="U116" s="39" t="s">
        <v>20</v>
      </c>
    </row>
    <row r="117" spans="2:21" ht="22.5" x14ac:dyDescent="0.55000000000000004">
      <c r="B117" s="147"/>
      <c r="C117" s="148"/>
      <c r="D117" s="149"/>
      <c r="E117" s="150"/>
      <c r="F117" s="148"/>
      <c r="G117" s="149"/>
      <c r="H117" s="149"/>
      <c r="I117" s="149"/>
      <c r="J117" s="149"/>
      <c r="K117" s="106"/>
      <c r="L117" s="195"/>
      <c r="M117" s="147"/>
      <c r="N117" s="46" t="str">
        <f>IF(OR(N69=0,N69=""),"",ROUND(N113/N69*100,0))</f>
        <v/>
      </c>
      <c r="O117" s="46" t="str">
        <f t="shared" si="18"/>
        <v/>
      </c>
      <c r="P117" s="46" t="str">
        <f t="shared" si="18"/>
        <v/>
      </c>
      <c r="Q117" s="46" t="str">
        <f t="shared" si="18"/>
        <v/>
      </c>
      <c r="R117" s="46">
        <f t="shared" si="18"/>
        <v>30</v>
      </c>
      <c r="S117" s="46" t="str">
        <f t="shared" si="18"/>
        <v/>
      </c>
      <c r="T117" s="46">
        <f t="shared" si="18"/>
        <v>30</v>
      </c>
      <c r="U117" s="46">
        <f t="shared" si="18"/>
        <v>30</v>
      </c>
    </row>
  </sheetData>
  <mergeCells count="140">
    <mergeCell ref="B78:B81"/>
    <mergeCell ref="C78:E81"/>
    <mergeCell ref="F78:J81"/>
    <mergeCell ref="L78:L81"/>
    <mergeCell ref="M78:M81"/>
    <mergeCell ref="B86:B89"/>
    <mergeCell ref="B70:B73"/>
    <mergeCell ref="C70:E73"/>
    <mergeCell ref="F70:J73"/>
    <mergeCell ref="L70:L73"/>
    <mergeCell ref="M70:M73"/>
    <mergeCell ref="B74:B77"/>
    <mergeCell ref="C74:E77"/>
    <mergeCell ref="F74:J77"/>
    <mergeCell ref="L74:L77"/>
    <mergeCell ref="M74:M77"/>
    <mergeCell ref="B62:B65"/>
    <mergeCell ref="C62:E65"/>
    <mergeCell ref="F62:J65"/>
    <mergeCell ref="L62:L65"/>
    <mergeCell ref="M62:M65"/>
    <mergeCell ref="B66:B69"/>
    <mergeCell ref="C66:E69"/>
    <mergeCell ref="F66:J69"/>
    <mergeCell ref="L66:L69"/>
    <mergeCell ref="M66:M69"/>
    <mergeCell ref="B54:B57"/>
    <mergeCell ref="C54:E57"/>
    <mergeCell ref="F54:J57"/>
    <mergeCell ref="L54:L57"/>
    <mergeCell ref="M54:M57"/>
    <mergeCell ref="B58:B61"/>
    <mergeCell ref="C58:E61"/>
    <mergeCell ref="F58:J61"/>
    <mergeCell ref="L58:L61"/>
    <mergeCell ref="M58:M61"/>
    <mergeCell ref="B46:B49"/>
    <mergeCell ref="C46:E49"/>
    <mergeCell ref="F46:J49"/>
    <mergeCell ref="L46:L49"/>
    <mergeCell ref="M46:M49"/>
    <mergeCell ref="B50:B53"/>
    <mergeCell ref="C50:E53"/>
    <mergeCell ref="F50:J53"/>
    <mergeCell ref="L50:L53"/>
    <mergeCell ref="M50:M53"/>
    <mergeCell ref="B39:B42"/>
    <mergeCell ref="C39:E42"/>
    <mergeCell ref="F39:J42"/>
    <mergeCell ref="L39:L42"/>
    <mergeCell ref="M39:M42"/>
    <mergeCell ref="B43:B45"/>
    <mergeCell ref="C43:E45"/>
    <mergeCell ref="F43:J45"/>
    <mergeCell ref="L43:L45"/>
    <mergeCell ref="M43:M45"/>
    <mergeCell ref="M24:M26"/>
    <mergeCell ref="L27:L30"/>
    <mergeCell ref="M27:M30"/>
    <mergeCell ref="B31:B34"/>
    <mergeCell ref="C31:E34"/>
    <mergeCell ref="F31:J34"/>
    <mergeCell ref="L31:L34"/>
    <mergeCell ref="M31:M34"/>
    <mergeCell ref="B35:B38"/>
    <mergeCell ref="C35:E38"/>
    <mergeCell ref="F35:J38"/>
    <mergeCell ref="L35:L38"/>
    <mergeCell ref="M35:M38"/>
    <mergeCell ref="C23:E23"/>
    <mergeCell ref="F23:J23"/>
    <mergeCell ref="B24:B26"/>
    <mergeCell ref="C24:E26"/>
    <mergeCell ref="F24:J26"/>
    <mergeCell ref="B27:B30"/>
    <mergeCell ref="C27:E30"/>
    <mergeCell ref="F27:J30"/>
    <mergeCell ref="L24:L26"/>
    <mergeCell ref="B2:I2"/>
    <mergeCell ref="J2:M2"/>
    <mergeCell ref="B4:U4"/>
    <mergeCell ref="B5:U5"/>
    <mergeCell ref="C7:E7"/>
    <mergeCell ref="G7:I7"/>
    <mergeCell ref="B22:U22"/>
    <mergeCell ref="B9:U9"/>
    <mergeCell ref="B11:U11"/>
    <mergeCell ref="D15:E15"/>
    <mergeCell ref="D16:E16"/>
    <mergeCell ref="D17:E17"/>
    <mergeCell ref="B19:C19"/>
    <mergeCell ref="B20:G20"/>
    <mergeCell ref="H20:L20"/>
    <mergeCell ref="M20:N20"/>
    <mergeCell ref="O20:P20"/>
    <mergeCell ref="Q20:T20"/>
    <mergeCell ref="M114:M117"/>
    <mergeCell ref="B110:B113"/>
    <mergeCell ref="C110:E113"/>
    <mergeCell ref="F110:J113"/>
    <mergeCell ref="L110:L113"/>
    <mergeCell ref="M110:M113"/>
    <mergeCell ref="B82:B85"/>
    <mergeCell ref="C82:E85"/>
    <mergeCell ref="F82:J85"/>
    <mergeCell ref="L82:L85"/>
    <mergeCell ref="M82:M85"/>
    <mergeCell ref="L86:L89"/>
    <mergeCell ref="B90:B93"/>
    <mergeCell ref="C90:E93"/>
    <mergeCell ref="F90:J93"/>
    <mergeCell ref="L90:L93"/>
    <mergeCell ref="B114:B117"/>
    <mergeCell ref="C114:E117"/>
    <mergeCell ref="F114:J117"/>
    <mergeCell ref="L114:L117"/>
    <mergeCell ref="M106:M109"/>
    <mergeCell ref="M86:M89"/>
    <mergeCell ref="M90:M93"/>
    <mergeCell ref="M94:M97"/>
    <mergeCell ref="B94:B97"/>
    <mergeCell ref="C94:E97"/>
    <mergeCell ref="F94:J97"/>
    <mergeCell ref="L94:L97"/>
    <mergeCell ref="C86:E89"/>
    <mergeCell ref="F86:J89"/>
    <mergeCell ref="M98:M101"/>
    <mergeCell ref="M102:M105"/>
    <mergeCell ref="B106:B109"/>
    <mergeCell ref="C106:E109"/>
    <mergeCell ref="F106:J109"/>
    <mergeCell ref="L106:L109"/>
    <mergeCell ref="B102:B105"/>
    <mergeCell ref="C102:E105"/>
    <mergeCell ref="F102:J105"/>
    <mergeCell ref="L102:L105"/>
    <mergeCell ref="B98:B101"/>
    <mergeCell ref="C98:E101"/>
    <mergeCell ref="F98:J101"/>
    <mergeCell ref="L98:L101"/>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112"/>
  <sheetViews>
    <sheetView showGridLines="0" tabSelected="1" zoomScale="60" zoomScaleNormal="60" workbookViewId="0"/>
  </sheetViews>
  <sheetFormatPr defaultRowHeight="18" x14ac:dyDescent="0.55000000000000004"/>
  <cols>
    <col min="1" max="1" width="2.9140625" customWidth="1"/>
    <col min="6" max="6" width="48.6640625" customWidth="1"/>
    <col min="7" max="7" width="45.08203125" customWidth="1"/>
    <col min="8" max="8" width="43.4140625" customWidth="1"/>
    <col min="9" max="21" width="8.203125E-2" hidden="1" customWidth="1"/>
  </cols>
  <sheetData>
    <row r="1" spans="1:22" ht="25.5" x14ac:dyDescent="0.85">
      <c r="A1" s="1"/>
      <c r="B1" s="3" t="s">
        <v>23</v>
      </c>
      <c r="C1" s="3"/>
      <c r="D1" s="3"/>
      <c r="E1" s="3"/>
      <c r="F1" s="3"/>
      <c r="G1" s="3"/>
      <c r="H1" s="3"/>
      <c r="I1" s="3"/>
      <c r="J1" s="3"/>
      <c r="K1" s="3"/>
      <c r="L1" s="4"/>
      <c r="M1" s="4"/>
      <c r="N1" s="4"/>
      <c r="O1" s="4"/>
      <c r="P1" s="4"/>
      <c r="Q1" s="4"/>
      <c r="R1" s="4"/>
      <c r="S1" s="4"/>
      <c r="T1" s="32"/>
      <c r="U1" s="32"/>
      <c r="V1" s="107"/>
    </row>
    <row r="2" spans="1:22" ht="38" x14ac:dyDescent="1.25">
      <c r="A2" s="1"/>
      <c r="B2" s="155" t="s">
        <v>167</v>
      </c>
      <c r="C2" s="155"/>
      <c r="D2" s="155"/>
      <c r="E2" s="155"/>
      <c r="F2" s="155"/>
      <c r="G2" s="155"/>
      <c r="H2" s="155"/>
      <c r="I2" s="155"/>
      <c r="J2" s="196"/>
      <c r="K2" s="196"/>
      <c r="L2" s="196"/>
      <c r="M2" s="196"/>
      <c r="N2" s="36"/>
      <c r="O2" s="36"/>
      <c r="P2" s="36"/>
      <c r="Q2" s="36"/>
      <c r="R2" s="36"/>
      <c r="S2" s="36"/>
      <c r="T2" s="36"/>
      <c r="U2" s="5"/>
      <c r="V2" s="107"/>
    </row>
    <row r="3" spans="1:22" ht="31.5" x14ac:dyDescent="1.05">
      <c r="A3" s="1"/>
      <c r="B3" s="6"/>
      <c r="C3" s="28" t="s">
        <v>134</v>
      </c>
      <c r="D3" s="6"/>
      <c r="E3" s="6"/>
      <c r="F3" s="6"/>
      <c r="G3" s="37" t="s">
        <v>39</v>
      </c>
      <c r="H3" s="6"/>
      <c r="I3" s="6"/>
      <c r="J3" s="37"/>
      <c r="K3" s="37"/>
      <c r="L3" s="7"/>
      <c r="M3" s="7"/>
      <c r="N3" s="7"/>
      <c r="O3" s="7"/>
      <c r="P3" s="7"/>
      <c r="Q3" s="7"/>
      <c r="R3" s="7"/>
      <c r="S3" s="7"/>
      <c r="T3" s="7"/>
      <c r="U3" s="8"/>
      <c r="V3" s="107"/>
    </row>
    <row r="4" spans="1:22" ht="22.5" x14ac:dyDescent="0.55000000000000004">
      <c r="A4" s="1"/>
      <c r="B4" s="157" t="s">
        <v>0</v>
      </c>
      <c r="C4" s="158"/>
      <c r="D4" s="158"/>
      <c r="E4" s="158"/>
      <c r="F4" s="158"/>
      <c r="G4" s="158"/>
      <c r="H4" s="158"/>
      <c r="I4" s="158"/>
      <c r="J4" s="158"/>
      <c r="K4" s="158"/>
      <c r="L4" s="158"/>
      <c r="M4" s="158"/>
      <c r="N4" s="158"/>
      <c r="O4" s="158"/>
      <c r="P4" s="158"/>
      <c r="Q4" s="158"/>
      <c r="R4" s="158"/>
      <c r="S4" s="158"/>
      <c r="T4" s="158"/>
      <c r="U4" s="158"/>
      <c r="V4" s="107"/>
    </row>
    <row r="5" spans="1:22" ht="72.5" customHeight="1" x14ac:dyDescent="0.55000000000000004">
      <c r="A5" s="1"/>
      <c r="B5" s="160" t="s">
        <v>135</v>
      </c>
      <c r="C5" s="161"/>
      <c r="D5" s="161"/>
      <c r="E5" s="161"/>
      <c r="F5" s="161"/>
      <c r="G5" s="161"/>
      <c r="H5" s="161"/>
      <c r="I5" s="161"/>
      <c r="J5" s="161"/>
      <c r="K5" s="161"/>
      <c r="L5" s="161"/>
      <c r="M5" s="161"/>
      <c r="N5" s="161"/>
      <c r="O5" s="161"/>
      <c r="P5" s="161"/>
      <c r="Q5" s="161"/>
      <c r="R5" s="161"/>
      <c r="S5" s="161"/>
      <c r="T5" s="161"/>
      <c r="U5" s="161"/>
      <c r="V5" s="107"/>
    </row>
    <row r="6" spans="1:22" x14ac:dyDescent="0.55000000000000004">
      <c r="A6" s="1"/>
      <c r="B6" s="1"/>
      <c r="C6" s="1"/>
      <c r="D6" s="1"/>
      <c r="E6" s="1"/>
      <c r="F6" s="108"/>
      <c r="G6" s="108"/>
      <c r="H6" s="108"/>
      <c r="I6" s="1"/>
      <c r="J6" s="1"/>
      <c r="K6" s="1"/>
      <c r="L6" s="1"/>
      <c r="M6" s="1"/>
      <c r="N6" s="1"/>
      <c r="O6" s="1"/>
      <c r="P6" s="1"/>
      <c r="Q6" s="1"/>
      <c r="R6" s="1"/>
      <c r="S6" s="1"/>
      <c r="T6" s="1"/>
      <c r="U6" s="1"/>
    </row>
    <row r="7" spans="1:22" ht="28.5" x14ac:dyDescent="0.95">
      <c r="A7" s="1"/>
      <c r="B7" s="10">
        <v>2</v>
      </c>
      <c r="C7" s="151" t="s">
        <v>136</v>
      </c>
      <c r="D7" s="152"/>
      <c r="E7" s="153"/>
      <c r="J7" s="29"/>
      <c r="K7" s="29"/>
      <c r="L7" s="29"/>
      <c r="M7" s="29"/>
      <c r="N7" s="29"/>
      <c r="O7" s="29"/>
      <c r="P7" s="29"/>
      <c r="Q7" s="29"/>
      <c r="R7" s="29"/>
      <c r="S7" s="29"/>
      <c r="T7" s="29"/>
      <c r="U7" s="30"/>
      <c r="V7" s="107"/>
    </row>
    <row r="8" spans="1:22" ht="28.5" x14ac:dyDescent="0.55000000000000004">
      <c r="A8" s="1"/>
      <c r="B8" s="9">
        <v>1</v>
      </c>
      <c r="C8" s="154" t="s">
        <v>256</v>
      </c>
      <c r="D8" s="154"/>
      <c r="E8" s="154"/>
      <c r="F8" s="13"/>
      <c r="G8" s="13"/>
      <c r="H8" s="13"/>
      <c r="I8" s="13"/>
      <c r="J8" s="13"/>
      <c r="K8" s="13"/>
      <c r="L8" s="13"/>
      <c r="M8" s="13"/>
      <c r="N8" s="13"/>
      <c r="O8" s="13"/>
      <c r="P8" s="13"/>
      <c r="Q8" s="13"/>
      <c r="R8" s="13"/>
      <c r="S8" s="13"/>
      <c r="T8" s="13"/>
      <c r="U8" s="14"/>
      <c r="V8" s="107"/>
    </row>
    <row r="9" spans="1:22" ht="21.65" customHeight="1" x14ac:dyDescent="0.55000000000000004">
      <c r="A9" s="1"/>
      <c r="B9" s="160" t="s">
        <v>137</v>
      </c>
      <c r="C9" s="161"/>
      <c r="D9" s="161"/>
      <c r="E9" s="161"/>
      <c r="F9" s="161"/>
      <c r="G9" s="161"/>
      <c r="H9" s="161"/>
      <c r="I9" s="161"/>
      <c r="J9" s="161"/>
      <c r="K9" s="161"/>
      <c r="L9" s="161"/>
      <c r="M9" s="161"/>
      <c r="N9" s="161"/>
      <c r="O9" s="161"/>
      <c r="P9" s="161"/>
      <c r="Q9" s="161"/>
      <c r="R9" s="161"/>
      <c r="S9" s="161"/>
      <c r="T9" s="161"/>
      <c r="U9" s="162"/>
      <c r="V9" s="107"/>
    </row>
    <row r="10" spans="1:22" x14ac:dyDescent="0.55000000000000004">
      <c r="A10" s="1"/>
      <c r="B10" s="12"/>
      <c r="C10" s="13"/>
      <c r="D10" s="13"/>
      <c r="E10" s="13"/>
      <c r="F10" s="13"/>
      <c r="G10" s="13"/>
      <c r="H10" s="13"/>
      <c r="I10" s="13"/>
      <c r="J10" s="13"/>
      <c r="K10" s="13"/>
      <c r="L10" s="13"/>
      <c r="M10" s="13"/>
      <c r="N10" s="13"/>
      <c r="O10" s="13"/>
      <c r="P10" s="13"/>
      <c r="Q10" s="13"/>
      <c r="R10" s="13"/>
      <c r="S10" s="13"/>
      <c r="T10" s="13"/>
      <c r="U10" s="14"/>
      <c r="V10" s="107"/>
    </row>
    <row r="11" spans="1:22" ht="64.25" customHeight="1" x14ac:dyDescent="0.55000000000000004">
      <c r="A11" s="1"/>
      <c r="B11" s="160" t="s">
        <v>199</v>
      </c>
      <c r="C11" s="161"/>
      <c r="D11" s="161"/>
      <c r="E11" s="161"/>
      <c r="F11" s="161"/>
      <c r="G11" s="161"/>
      <c r="H11" s="161"/>
      <c r="I11" s="161"/>
      <c r="J11" s="161"/>
      <c r="K11" s="161"/>
      <c r="L11" s="161"/>
      <c r="M11" s="161"/>
      <c r="N11" s="161"/>
      <c r="O11" s="161"/>
      <c r="P11" s="161"/>
      <c r="Q11" s="161"/>
      <c r="R11" s="161"/>
      <c r="S11" s="161"/>
      <c r="T11" s="161"/>
      <c r="U11" s="162"/>
      <c r="V11" s="107"/>
    </row>
    <row r="14" spans="1:22" ht="32.5" x14ac:dyDescent="0.55000000000000004">
      <c r="B14" s="212" t="s">
        <v>138</v>
      </c>
      <c r="C14" s="212"/>
      <c r="D14" s="212"/>
      <c r="E14" s="212"/>
      <c r="F14" s="212"/>
      <c r="G14" s="212"/>
      <c r="H14" s="212"/>
    </row>
    <row r="17" spans="2:8" ht="26.5" x14ac:dyDescent="0.55000000000000004">
      <c r="C17" s="109"/>
      <c r="D17" s="109"/>
      <c r="E17" s="109"/>
      <c r="F17" s="213" t="s">
        <v>139</v>
      </c>
      <c r="G17" s="213"/>
      <c r="H17" s="60" t="s">
        <v>140</v>
      </c>
    </row>
    <row r="18" spans="2:8" ht="25.5" x14ac:dyDescent="0.55000000000000004">
      <c r="B18" s="35" t="s">
        <v>1</v>
      </c>
      <c r="C18" s="214" t="s">
        <v>2</v>
      </c>
      <c r="D18" s="215"/>
      <c r="E18" s="215"/>
      <c r="F18" s="122" t="s">
        <v>141</v>
      </c>
      <c r="G18" s="122" t="s">
        <v>142</v>
      </c>
      <c r="H18" s="61" t="s">
        <v>141</v>
      </c>
    </row>
    <row r="19" spans="2:8" ht="21.65" customHeight="1" x14ac:dyDescent="0.55000000000000004">
      <c r="B19" s="191" t="s">
        <v>76</v>
      </c>
      <c r="C19" s="184" t="s">
        <v>143</v>
      </c>
      <c r="D19" s="185"/>
      <c r="E19" s="185"/>
      <c r="F19" s="93"/>
      <c r="G19" s="93"/>
      <c r="H19" s="79"/>
    </row>
    <row r="20" spans="2:8" ht="22.5" x14ac:dyDescent="0.55000000000000004">
      <c r="B20" s="133"/>
      <c r="C20" s="139"/>
      <c r="D20" s="140"/>
      <c r="E20" s="140"/>
      <c r="F20" s="94"/>
      <c r="G20" s="94"/>
      <c r="H20" s="77"/>
    </row>
    <row r="21" spans="2:8" ht="23" thickBot="1" x14ac:dyDescent="0.6">
      <c r="B21" s="134"/>
      <c r="C21" s="142"/>
      <c r="D21" s="143"/>
      <c r="E21" s="143"/>
      <c r="F21" s="95"/>
      <c r="G21" s="95"/>
      <c r="H21" s="78"/>
    </row>
    <row r="22" spans="2:8" ht="21.65" customHeight="1" x14ac:dyDescent="0.55000000000000004">
      <c r="B22" s="133" t="s">
        <v>77</v>
      </c>
      <c r="C22" s="216" t="s">
        <v>144</v>
      </c>
      <c r="D22" s="210"/>
      <c r="E22" s="210"/>
      <c r="F22" s="62"/>
      <c r="G22" s="62"/>
      <c r="H22" s="110" t="s">
        <v>228</v>
      </c>
    </row>
    <row r="23" spans="2:8" ht="22.5" x14ac:dyDescent="0.55000000000000004">
      <c r="B23" s="133"/>
      <c r="C23" s="204"/>
      <c r="D23" s="210"/>
      <c r="E23" s="210"/>
      <c r="F23" s="62"/>
      <c r="G23" s="62"/>
      <c r="H23" s="80" t="s">
        <v>229</v>
      </c>
    </row>
    <row r="24" spans="2:8" ht="22.5" x14ac:dyDescent="0.55000000000000004">
      <c r="B24" s="133"/>
      <c r="C24" s="204"/>
      <c r="D24" s="210"/>
      <c r="E24" s="210"/>
      <c r="F24" s="62"/>
      <c r="G24" s="62"/>
      <c r="H24" s="80" t="s">
        <v>145</v>
      </c>
    </row>
    <row r="25" spans="2:8" ht="23" thickBot="1" x14ac:dyDescent="0.6">
      <c r="B25" s="134"/>
      <c r="C25" s="207"/>
      <c r="D25" s="208"/>
      <c r="E25" s="208"/>
      <c r="F25" s="111"/>
      <c r="G25" s="111"/>
      <c r="H25" s="81" t="s">
        <v>230</v>
      </c>
    </row>
    <row r="26" spans="2:8" ht="21.65" customHeight="1" x14ac:dyDescent="0.55000000000000004">
      <c r="B26" s="133" t="s">
        <v>78</v>
      </c>
      <c r="C26" s="146" t="s">
        <v>146</v>
      </c>
      <c r="D26" s="140"/>
      <c r="E26" s="140"/>
      <c r="F26" s="62"/>
      <c r="G26" s="62"/>
      <c r="H26" s="117" t="s">
        <v>147</v>
      </c>
    </row>
    <row r="27" spans="2:8" ht="22.5" x14ac:dyDescent="0.55000000000000004">
      <c r="B27" s="133"/>
      <c r="C27" s="139"/>
      <c r="D27" s="140"/>
      <c r="E27" s="140"/>
      <c r="F27" s="62"/>
      <c r="G27" s="62"/>
      <c r="H27" s="118" t="s">
        <v>148</v>
      </c>
    </row>
    <row r="28" spans="2:8" ht="22.5" x14ac:dyDescent="0.55000000000000004">
      <c r="B28" s="133"/>
      <c r="C28" s="139"/>
      <c r="D28" s="140"/>
      <c r="E28" s="140"/>
      <c r="F28" s="62"/>
      <c r="G28" s="62"/>
      <c r="H28" s="118" t="s">
        <v>149</v>
      </c>
    </row>
    <row r="29" spans="2:8" ht="23" thickBot="1" x14ac:dyDescent="0.6">
      <c r="B29" s="134"/>
      <c r="C29" s="142"/>
      <c r="D29" s="143"/>
      <c r="E29" s="143"/>
      <c r="F29" s="111"/>
      <c r="G29" s="111"/>
      <c r="H29" s="119" t="s">
        <v>150</v>
      </c>
    </row>
    <row r="30" spans="2:8" ht="21.65" customHeight="1" x14ac:dyDescent="0.55000000000000004">
      <c r="B30" s="133" t="s">
        <v>79</v>
      </c>
      <c r="C30" s="139" t="s">
        <v>151</v>
      </c>
      <c r="D30" s="140"/>
      <c r="E30" s="140"/>
      <c r="F30" s="94"/>
      <c r="G30" s="94"/>
      <c r="H30" s="77"/>
    </row>
    <row r="31" spans="2:8" ht="22.5" x14ac:dyDescent="0.55000000000000004">
      <c r="B31" s="133"/>
      <c r="C31" s="139"/>
      <c r="D31" s="140"/>
      <c r="E31" s="140"/>
      <c r="F31" s="94"/>
      <c r="G31" s="94"/>
      <c r="H31" s="77"/>
    </row>
    <row r="32" spans="2:8" ht="22.5" x14ac:dyDescent="0.55000000000000004">
      <c r="B32" s="133"/>
      <c r="C32" s="139"/>
      <c r="D32" s="140"/>
      <c r="E32" s="140"/>
      <c r="F32" s="94"/>
      <c r="G32" s="94"/>
      <c r="H32" s="77"/>
    </row>
    <row r="33" spans="2:8" ht="23" thickBot="1" x14ac:dyDescent="0.6">
      <c r="B33" s="134"/>
      <c r="C33" s="142"/>
      <c r="D33" s="143"/>
      <c r="E33" s="143"/>
      <c r="F33" s="95"/>
      <c r="G33" s="95"/>
      <c r="H33" s="78"/>
    </row>
    <row r="34" spans="2:8" ht="22.5" x14ac:dyDescent="0.55000000000000004">
      <c r="B34" s="133" t="s">
        <v>35</v>
      </c>
      <c r="C34" s="139" t="s">
        <v>56</v>
      </c>
      <c r="D34" s="140"/>
      <c r="E34" s="140"/>
      <c r="F34" s="94"/>
      <c r="G34" s="94"/>
      <c r="H34" s="77"/>
    </row>
    <row r="35" spans="2:8" ht="22.5" x14ac:dyDescent="0.55000000000000004">
      <c r="B35" s="133"/>
      <c r="C35" s="139"/>
      <c r="D35" s="140"/>
      <c r="E35" s="140"/>
      <c r="F35" s="94"/>
      <c r="G35" s="94"/>
      <c r="H35" s="77"/>
    </row>
    <row r="36" spans="2:8" ht="22.5" x14ac:dyDescent="0.55000000000000004">
      <c r="B36" s="133"/>
      <c r="C36" s="139"/>
      <c r="D36" s="140"/>
      <c r="E36" s="140"/>
      <c r="F36" s="94"/>
      <c r="G36" s="94"/>
      <c r="H36" s="77"/>
    </row>
    <row r="37" spans="2:8" ht="23" thickBot="1" x14ac:dyDescent="0.6">
      <c r="B37" s="134"/>
      <c r="C37" s="142"/>
      <c r="D37" s="143"/>
      <c r="E37" s="143"/>
      <c r="F37" s="95"/>
      <c r="G37" s="95"/>
      <c r="H37" s="78"/>
    </row>
    <row r="38" spans="2:8" ht="21.65" customHeight="1" x14ac:dyDescent="0.55000000000000004">
      <c r="B38" s="191" t="s">
        <v>80</v>
      </c>
      <c r="C38" s="184" t="s">
        <v>152</v>
      </c>
      <c r="D38" s="185"/>
      <c r="E38" s="185"/>
      <c r="F38" s="93"/>
      <c r="G38" s="93"/>
      <c r="H38" s="79"/>
    </row>
    <row r="39" spans="2:8" ht="22.5" x14ac:dyDescent="0.55000000000000004">
      <c r="B39" s="133"/>
      <c r="C39" s="139"/>
      <c r="D39" s="140"/>
      <c r="E39" s="140"/>
      <c r="F39" s="94"/>
      <c r="G39" s="94"/>
      <c r="H39" s="77"/>
    </row>
    <row r="40" spans="2:8" ht="23" thickBot="1" x14ac:dyDescent="0.6">
      <c r="B40" s="134"/>
      <c r="C40" s="142"/>
      <c r="D40" s="143"/>
      <c r="E40" s="143"/>
      <c r="F40" s="95"/>
      <c r="G40" s="95"/>
      <c r="H40" s="78"/>
    </row>
    <row r="41" spans="2:8" ht="21.65" customHeight="1" x14ac:dyDescent="0.55000000000000004">
      <c r="B41" s="135" t="s">
        <v>70</v>
      </c>
      <c r="C41" s="201" t="s">
        <v>153</v>
      </c>
      <c r="D41" s="202"/>
      <c r="E41" s="202"/>
      <c r="F41" s="113"/>
      <c r="G41" s="113"/>
      <c r="H41" s="82" t="s">
        <v>231</v>
      </c>
    </row>
    <row r="42" spans="2:8" ht="22.5" x14ac:dyDescent="0.55000000000000004">
      <c r="B42" s="133"/>
      <c r="C42" s="204"/>
      <c r="D42" s="210"/>
      <c r="E42" s="210"/>
      <c r="F42" s="62"/>
      <c r="G42" s="62"/>
      <c r="H42" s="80" t="s">
        <v>232</v>
      </c>
    </row>
    <row r="43" spans="2:8" ht="22.5" x14ac:dyDescent="0.55000000000000004">
      <c r="B43" s="133"/>
      <c r="C43" s="204"/>
      <c r="D43" s="210"/>
      <c r="E43" s="210"/>
      <c r="F43" s="62"/>
      <c r="G43" s="62"/>
      <c r="H43" s="80" t="s">
        <v>155</v>
      </c>
    </row>
    <row r="44" spans="2:8" ht="23" thickBot="1" x14ac:dyDescent="0.6">
      <c r="B44" s="134"/>
      <c r="C44" s="207"/>
      <c r="D44" s="208"/>
      <c r="E44" s="208"/>
      <c r="F44" s="111"/>
      <c r="G44" s="111"/>
      <c r="H44" s="81" t="s">
        <v>233</v>
      </c>
    </row>
    <row r="45" spans="2:8" ht="21.65" customHeight="1" x14ac:dyDescent="0.55000000000000004">
      <c r="B45" s="133" t="s">
        <v>36</v>
      </c>
      <c r="C45" s="146" t="s">
        <v>156</v>
      </c>
      <c r="D45" s="140"/>
      <c r="E45" s="140"/>
      <c r="F45" s="62"/>
      <c r="G45" s="62"/>
      <c r="H45" s="117" t="s">
        <v>154</v>
      </c>
    </row>
    <row r="46" spans="2:8" ht="22.5" x14ac:dyDescent="0.55000000000000004">
      <c r="B46" s="133"/>
      <c r="C46" s="139"/>
      <c r="D46" s="140"/>
      <c r="E46" s="140"/>
      <c r="F46" s="62"/>
      <c r="G46" s="62"/>
      <c r="H46" s="118" t="s">
        <v>157</v>
      </c>
    </row>
    <row r="47" spans="2:8" ht="22.5" x14ac:dyDescent="0.55000000000000004">
      <c r="B47" s="133"/>
      <c r="C47" s="139"/>
      <c r="D47" s="140"/>
      <c r="E47" s="140"/>
      <c r="F47" s="62"/>
      <c r="G47" s="62"/>
      <c r="H47" s="118" t="s">
        <v>206</v>
      </c>
    </row>
    <row r="48" spans="2:8" ht="23" thickBot="1" x14ac:dyDescent="0.6">
      <c r="B48" s="134"/>
      <c r="C48" s="142"/>
      <c r="D48" s="143"/>
      <c r="E48" s="143"/>
      <c r="F48" s="111"/>
      <c r="G48" s="111"/>
      <c r="H48" s="119" t="s">
        <v>207</v>
      </c>
    </row>
    <row r="49" spans="2:8" ht="21.65" customHeight="1" x14ac:dyDescent="0.55000000000000004">
      <c r="B49" s="133" t="s">
        <v>49</v>
      </c>
      <c r="C49" s="139" t="s">
        <v>159</v>
      </c>
      <c r="D49" s="140"/>
      <c r="E49" s="140"/>
      <c r="F49" s="62"/>
      <c r="G49" s="62"/>
      <c r="H49" s="120"/>
    </row>
    <row r="50" spans="2:8" ht="18" customHeight="1" x14ac:dyDescent="0.55000000000000004">
      <c r="B50" s="133"/>
      <c r="C50" s="139"/>
      <c r="D50" s="140"/>
      <c r="E50" s="140"/>
      <c r="F50" s="62"/>
      <c r="G50" s="62"/>
      <c r="H50" s="120"/>
    </row>
    <row r="51" spans="2:8" ht="18" customHeight="1" x14ac:dyDescent="0.55000000000000004">
      <c r="B51" s="133"/>
      <c r="C51" s="139"/>
      <c r="D51" s="140"/>
      <c r="E51" s="140"/>
      <c r="F51" s="62"/>
      <c r="G51" s="62"/>
      <c r="H51" s="120"/>
    </row>
    <row r="52" spans="2:8" ht="18.649999999999999" customHeight="1" thickBot="1" x14ac:dyDescent="0.6">
      <c r="B52" s="134"/>
      <c r="C52" s="142"/>
      <c r="D52" s="143"/>
      <c r="E52" s="143"/>
      <c r="F52" s="111"/>
      <c r="G52" s="111"/>
      <c r="H52" s="121"/>
    </row>
    <row r="53" spans="2:8" ht="21.65" customHeight="1" x14ac:dyDescent="0.55000000000000004">
      <c r="B53" s="133" t="s">
        <v>50</v>
      </c>
      <c r="C53" s="139" t="s">
        <v>48</v>
      </c>
      <c r="D53" s="140"/>
      <c r="E53" s="140"/>
      <c r="F53" s="94"/>
      <c r="G53" s="62"/>
      <c r="H53" s="120"/>
    </row>
    <row r="54" spans="2:8" ht="22.5" x14ac:dyDescent="0.55000000000000004">
      <c r="B54" s="133"/>
      <c r="C54" s="139"/>
      <c r="D54" s="140"/>
      <c r="E54" s="140"/>
      <c r="F54" s="94" t="s">
        <v>160</v>
      </c>
      <c r="G54" s="62"/>
      <c r="H54" s="120"/>
    </row>
    <row r="55" spans="2:8" ht="22.5" x14ac:dyDescent="0.55000000000000004">
      <c r="B55" s="133"/>
      <c r="C55" s="139"/>
      <c r="D55" s="140"/>
      <c r="E55" s="140"/>
      <c r="F55" s="94"/>
      <c r="G55" s="62"/>
      <c r="H55" s="120"/>
    </row>
    <row r="56" spans="2:8" ht="23" thickBot="1" x14ac:dyDescent="0.6">
      <c r="B56" s="134"/>
      <c r="C56" s="142"/>
      <c r="D56" s="143"/>
      <c r="E56" s="143"/>
      <c r="F56" s="95"/>
      <c r="G56" s="111"/>
      <c r="H56" s="121"/>
    </row>
    <row r="57" spans="2:8" ht="21.65" customHeight="1" x14ac:dyDescent="0.55000000000000004">
      <c r="B57" s="133" t="s">
        <v>81</v>
      </c>
      <c r="C57" s="139" t="s">
        <v>161</v>
      </c>
      <c r="D57" s="140"/>
      <c r="E57" s="140"/>
      <c r="F57" s="94"/>
      <c r="G57" s="62"/>
      <c r="H57" s="120"/>
    </row>
    <row r="58" spans="2:8" ht="22.5" x14ac:dyDescent="0.55000000000000004">
      <c r="B58" s="133"/>
      <c r="C58" s="139"/>
      <c r="D58" s="140"/>
      <c r="E58" s="140"/>
      <c r="F58" s="94" t="s">
        <v>160</v>
      </c>
      <c r="G58" s="62"/>
      <c r="H58" s="120"/>
    </row>
    <row r="59" spans="2:8" ht="22.5" x14ac:dyDescent="0.55000000000000004">
      <c r="B59" s="133"/>
      <c r="C59" s="139"/>
      <c r="D59" s="140"/>
      <c r="E59" s="140"/>
      <c r="F59" s="94"/>
      <c r="G59" s="62"/>
      <c r="H59" s="120"/>
    </row>
    <row r="60" spans="2:8" ht="23" thickBot="1" x14ac:dyDescent="0.6">
      <c r="B60" s="134"/>
      <c r="C60" s="142"/>
      <c r="D60" s="143"/>
      <c r="E60" s="143"/>
      <c r="F60" s="95"/>
      <c r="G60" s="111"/>
      <c r="H60" s="121"/>
    </row>
    <row r="61" spans="2:8" ht="21.65" customHeight="1" x14ac:dyDescent="0.55000000000000004">
      <c r="B61" s="133" t="s">
        <v>51</v>
      </c>
      <c r="C61" s="139" t="s">
        <v>95</v>
      </c>
      <c r="D61" s="140"/>
      <c r="E61" s="140"/>
      <c r="F61" s="112" t="s">
        <v>224</v>
      </c>
      <c r="G61" s="112" t="s">
        <v>234</v>
      </c>
      <c r="H61" s="120"/>
    </row>
    <row r="62" spans="2:8" ht="22.5" x14ac:dyDescent="0.55000000000000004">
      <c r="B62" s="133"/>
      <c r="C62" s="139"/>
      <c r="D62" s="140"/>
      <c r="E62" s="140"/>
      <c r="F62" s="83" t="s">
        <v>225</v>
      </c>
      <c r="G62" s="83" t="s">
        <v>235</v>
      </c>
      <c r="H62" s="120"/>
    </row>
    <row r="63" spans="2:8" ht="22.5" x14ac:dyDescent="0.55000000000000004">
      <c r="B63" s="133"/>
      <c r="C63" s="139"/>
      <c r="D63" s="140"/>
      <c r="E63" s="140"/>
      <c r="F63" s="83" t="s">
        <v>226</v>
      </c>
      <c r="G63" s="83" t="s">
        <v>236</v>
      </c>
      <c r="H63" s="120"/>
    </row>
    <row r="64" spans="2:8" ht="23" thickBot="1" x14ac:dyDescent="0.6">
      <c r="B64" s="134"/>
      <c r="C64" s="142"/>
      <c r="D64" s="143"/>
      <c r="E64" s="143"/>
      <c r="F64" s="100" t="s">
        <v>227</v>
      </c>
      <c r="G64" s="100"/>
      <c r="H64" s="121"/>
    </row>
    <row r="65" spans="2:8" ht="22.5" x14ac:dyDescent="0.55000000000000004">
      <c r="B65" s="133" t="s">
        <v>82</v>
      </c>
      <c r="C65" s="139" t="s">
        <v>106</v>
      </c>
      <c r="D65" s="140"/>
      <c r="E65" s="140"/>
      <c r="F65" s="112" t="s">
        <v>224</v>
      </c>
      <c r="G65" s="112"/>
      <c r="H65" s="120"/>
    </row>
    <row r="66" spans="2:8" ht="22.5" x14ac:dyDescent="0.55000000000000004">
      <c r="B66" s="133"/>
      <c r="C66" s="139"/>
      <c r="D66" s="140"/>
      <c r="E66" s="140"/>
      <c r="F66" s="83" t="s">
        <v>246</v>
      </c>
      <c r="G66" s="83"/>
      <c r="H66" s="120"/>
    </row>
    <row r="67" spans="2:8" ht="22.5" x14ac:dyDescent="0.55000000000000004">
      <c r="B67" s="133"/>
      <c r="C67" s="139"/>
      <c r="D67" s="140"/>
      <c r="E67" s="140"/>
      <c r="F67" s="83" t="s">
        <v>247</v>
      </c>
      <c r="G67" s="83"/>
      <c r="H67" s="120"/>
    </row>
    <row r="68" spans="2:8" ht="23" thickBot="1" x14ac:dyDescent="0.6">
      <c r="B68" s="134"/>
      <c r="C68" s="142"/>
      <c r="D68" s="143"/>
      <c r="E68" s="143"/>
      <c r="F68" s="100"/>
      <c r="G68" s="100"/>
      <c r="H68" s="121"/>
    </row>
    <row r="69" spans="2:8" ht="21.65" customHeight="1" x14ac:dyDescent="0.55000000000000004">
      <c r="B69" s="135" t="s">
        <v>83</v>
      </c>
      <c r="C69" s="136" t="s">
        <v>108</v>
      </c>
      <c r="D69" s="137"/>
      <c r="E69" s="137"/>
      <c r="F69" s="114" t="s">
        <v>224</v>
      </c>
      <c r="G69" s="114" t="s">
        <v>241</v>
      </c>
      <c r="H69" s="115"/>
    </row>
    <row r="70" spans="2:8" ht="22.5" x14ac:dyDescent="0.55000000000000004">
      <c r="B70" s="133"/>
      <c r="C70" s="139"/>
      <c r="D70" s="140"/>
      <c r="E70" s="140"/>
      <c r="F70" s="83" t="s">
        <v>249</v>
      </c>
      <c r="G70" s="83" t="s">
        <v>242</v>
      </c>
      <c r="H70" s="64"/>
    </row>
    <row r="71" spans="2:8" ht="22.5" x14ac:dyDescent="0.55000000000000004">
      <c r="B71" s="133"/>
      <c r="C71" s="139"/>
      <c r="D71" s="140"/>
      <c r="E71" s="140"/>
      <c r="F71" s="83" t="s">
        <v>248</v>
      </c>
      <c r="G71" s="83" t="s">
        <v>243</v>
      </c>
      <c r="H71" s="64"/>
    </row>
    <row r="72" spans="2:8" ht="23" thickBot="1" x14ac:dyDescent="0.6">
      <c r="B72" s="134"/>
      <c r="C72" s="142"/>
      <c r="D72" s="143"/>
      <c r="E72" s="143"/>
      <c r="F72" s="100" t="s">
        <v>250</v>
      </c>
      <c r="G72" s="100"/>
      <c r="H72" s="65"/>
    </row>
    <row r="73" spans="2:8" ht="22.5" x14ac:dyDescent="0.55000000000000004">
      <c r="B73" s="133" t="s">
        <v>89</v>
      </c>
      <c r="C73" s="139" t="s">
        <v>110</v>
      </c>
      <c r="D73" s="140"/>
      <c r="E73" s="140"/>
      <c r="F73" s="114" t="s">
        <v>237</v>
      </c>
      <c r="G73" s="114" t="s">
        <v>241</v>
      </c>
      <c r="H73" s="63"/>
    </row>
    <row r="74" spans="2:8" ht="22.5" x14ac:dyDescent="0.55000000000000004">
      <c r="B74" s="133"/>
      <c r="C74" s="139"/>
      <c r="D74" s="140"/>
      <c r="E74" s="140"/>
      <c r="F74" s="83" t="s">
        <v>238</v>
      </c>
      <c r="G74" s="83" t="s">
        <v>244</v>
      </c>
      <c r="H74" s="64"/>
    </row>
    <row r="75" spans="2:8" ht="22.5" x14ac:dyDescent="0.55000000000000004">
      <c r="B75" s="133"/>
      <c r="C75" s="139"/>
      <c r="D75" s="140"/>
      <c r="E75" s="140"/>
      <c r="F75" s="83" t="s">
        <v>239</v>
      </c>
      <c r="G75" s="83" t="s">
        <v>245</v>
      </c>
      <c r="H75" s="64"/>
    </row>
    <row r="76" spans="2:8" ht="23" thickBot="1" x14ac:dyDescent="0.6">
      <c r="B76" s="134"/>
      <c r="C76" s="142"/>
      <c r="D76" s="143"/>
      <c r="E76" s="143"/>
      <c r="F76" s="100" t="s">
        <v>240</v>
      </c>
      <c r="G76" s="100"/>
      <c r="H76" s="65"/>
    </row>
    <row r="77" spans="2:8" ht="22.5" x14ac:dyDescent="0.55000000000000004">
      <c r="B77" s="135" t="s">
        <v>91</v>
      </c>
      <c r="C77" s="136" t="s">
        <v>75</v>
      </c>
      <c r="D77" s="137"/>
      <c r="E77" s="137"/>
      <c r="F77" s="123"/>
      <c r="G77" s="123"/>
      <c r="H77" s="63"/>
    </row>
    <row r="78" spans="2:8" ht="22.5" x14ac:dyDescent="0.55000000000000004">
      <c r="B78" s="133"/>
      <c r="C78" s="139"/>
      <c r="D78" s="140"/>
      <c r="E78" s="140"/>
      <c r="F78" s="102" t="s">
        <v>200</v>
      </c>
      <c r="G78" s="102"/>
      <c r="H78" s="64"/>
    </row>
    <row r="79" spans="2:8" ht="22.5" x14ac:dyDescent="0.55000000000000004">
      <c r="B79" s="133"/>
      <c r="C79" s="139"/>
      <c r="D79" s="140"/>
      <c r="E79" s="140"/>
      <c r="F79" s="102"/>
      <c r="G79" s="102"/>
      <c r="H79" s="64"/>
    </row>
    <row r="80" spans="2:8" ht="23" thickBot="1" x14ac:dyDescent="0.6">
      <c r="B80" s="134"/>
      <c r="C80" s="148"/>
      <c r="D80" s="149"/>
      <c r="E80" s="149"/>
      <c r="F80" s="103"/>
      <c r="G80" s="103"/>
      <c r="H80" s="65"/>
    </row>
    <row r="81" spans="2:8" ht="22.5" x14ac:dyDescent="0.55000000000000004">
      <c r="B81" s="135" t="s">
        <v>162</v>
      </c>
      <c r="C81" s="136" t="s">
        <v>66</v>
      </c>
      <c r="D81" s="137"/>
      <c r="E81" s="137"/>
      <c r="F81" s="123"/>
      <c r="G81" s="123"/>
      <c r="H81" s="115"/>
    </row>
    <row r="82" spans="2:8" ht="22.5" x14ac:dyDescent="0.55000000000000004">
      <c r="B82" s="133"/>
      <c r="C82" s="139"/>
      <c r="D82" s="140"/>
      <c r="E82" s="140"/>
      <c r="F82" s="102"/>
      <c r="G82" s="102"/>
      <c r="H82" s="64"/>
    </row>
    <row r="83" spans="2:8" ht="22.5" x14ac:dyDescent="0.55000000000000004">
      <c r="B83" s="133"/>
      <c r="C83" s="139"/>
      <c r="D83" s="140"/>
      <c r="E83" s="140"/>
      <c r="F83" s="102"/>
      <c r="G83" s="102"/>
      <c r="H83" s="64"/>
    </row>
    <row r="84" spans="2:8" ht="23" thickBot="1" x14ac:dyDescent="0.6">
      <c r="B84" s="134"/>
      <c r="C84" s="142"/>
      <c r="D84" s="143"/>
      <c r="E84" s="143"/>
      <c r="F84" s="103"/>
      <c r="G84" s="103"/>
      <c r="H84" s="65"/>
    </row>
    <row r="85" spans="2:8" ht="21.65" customHeight="1" x14ac:dyDescent="0.55000000000000004">
      <c r="B85" s="133" t="s">
        <v>163</v>
      </c>
      <c r="C85" s="139" t="s">
        <v>67</v>
      </c>
      <c r="D85" s="140"/>
      <c r="E85" s="140"/>
      <c r="F85" s="112" t="s">
        <v>251</v>
      </c>
      <c r="G85" s="124"/>
      <c r="H85" s="63"/>
    </row>
    <row r="86" spans="2:8" ht="22.5" x14ac:dyDescent="0.55000000000000004">
      <c r="B86" s="133"/>
      <c r="C86" s="139"/>
      <c r="D86" s="140"/>
      <c r="E86" s="140"/>
      <c r="F86" s="83" t="s">
        <v>252</v>
      </c>
      <c r="G86" s="102"/>
      <c r="H86" s="64"/>
    </row>
    <row r="87" spans="2:8" ht="22.5" x14ac:dyDescent="0.55000000000000004">
      <c r="B87" s="133"/>
      <c r="C87" s="139"/>
      <c r="D87" s="140"/>
      <c r="E87" s="140"/>
      <c r="F87" s="83" t="s">
        <v>253</v>
      </c>
      <c r="G87" s="102"/>
      <c r="H87" s="64"/>
    </row>
    <row r="88" spans="2:8" ht="23" thickBot="1" x14ac:dyDescent="0.6">
      <c r="B88" s="134"/>
      <c r="C88" s="142"/>
      <c r="D88" s="143"/>
      <c r="E88" s="143"/>
      <c r="F88" s="100"/>
      <c r="G88" s="103"/>
      <c r="H88" s="65"/>
    </row>
    <row r="89" spans="2:8" ht="21.65" customHeight="1" x14ac:dyDescent="0.55000000000000004">
      <c r="B89" s="133" t="s">
        <v>164</v>
      </c>
      <c r="C89" s="146" t="s">
        <v>68</v>
      </c>
      <c r="D89" s="140"/>
      <c r="E89" s="140"/>
      <c r="F89" s="112" t="s">
        <v>251</v>
      </c>
      <c r="G89" s="124"/>
      <c r="H89" s="63"/>
    </row>
    <row r="90" spans="2:8" ht="22.5" x14ac:dyDescent="0.55000000000000004">
      <c r="B90" s="133"/>
      <c r="C90" s="139"/>
      <c r="D90" s="140"/>
      <c r="E90" s="140"/>
      <c r="F90" s="83" t="s">
        <v>254</v>
      </c>
      <c r="G90" s="102"/>
      <c r="H90" s="64"/>
    </row>
    <row r="91" spans="2:8" ht="22.5" x14ac:dyDescent="0.55000000000000004">
      <c r="B91" s="133"/>
      <c r="C91" s="139"/>
      <c r="D91" s="140"/>
      <c r="E91" s="140"/>
      <c r="F91" s="83" t="s">
        <v>255</v>
      </c>
      <c r="G91" s="102"/>
      <c r="H91" s="64"/>
    </row>
    <row r="92" spans="2:8" ht="23" thickBot="1" x14ac:dyDescent="0.6">
      <c r="B92" s="134"/>
      <c r="C92" s="142"/>
      <c r="D92" s="143"/>
      <c r="E92" s="143"/>
      <c r="F92" s="100"/>
      <c r="G92" s="103"/>
      <c r="H92" s="65"/>
    </row>
    <row r="93" spans="2:8" ht="21.65" customHeight="1" x14ac:dyDescent="0.55000000000000004">
      <c r="B93" s="133" t="s">
        <v>165</v>
      </c>
      <c r="C93" s="139" t="s">
        <v>69</v>
      </c>
      <c r="D93" s="140"/>
      <c r="E93" s="140"/>
      <c r="F93" s="124"/>
      <c r="G93" s="124"/>
      <c r="H93" s="63"/>
    </row>
    <row r="94" spans="2:8" ht="22.5" x14ac:dyDescent="0.55000000000000004">
      <c r="B94" s="133"/>
      <c r="C94" s="139"/>
      <c r="D94" s="140"/>
      <c r="E94" s="140"/>
      <c r="F94" s="102"/>
      <c r="G94" s="102"/>
      <c r="H94" s="64"/>
    </row>
    <row r="95" spans="2:8" ht="22.5" x14ac:dyDescent="0.55000000000000004">
      <c r="B95" s="133"/>
      <c r="C95" s="139"/>
      <c r="D95" s="140"/>
      <c r="E95" s="140"/>
      <c r="F95" s="102"/>
      <c r="G95" s="102"/>
      <c r="H95" s="64"/>
    </row>
    <row r="96" spans="2:8" ht="23" thickBot="1" x14ac:dyDescent="0.6">
      <c r="B96" s="134"/>
      <c r="C96" s="142"/>
      <c r="D96" s="143"/>
      <c r="E96" s="143"/>
      <c r="F96" s="103"/>
      <c r="G96" s="103"/>
      <c r="H96" s="65"/>
    </row>
    <row r="97" spans="2:8" ht="22.5" x14ac:dyDescent="0.55000000000000004">
      <c r="B97" s="133" t="s">
        <v>193</v>
      </c>
      <c r="C97" s="146" t="s">
        <v>191</v>
      </c>
      <c r="D97" s="140"/>
      <c r="E97" s="140"/>
      <c r="F97" s="124"/>
      <c r="G97" s="124"/>
      <c r="H97" s="63"/>
    </row>
    <row r="98" spans="2:8" ht="22.5" x14ac:dyDescent="0.55000000000000004">
      <c r="B98" s="133"/>
      <c r="C98" s="139"/>
      <c r="D98" s="140"/>
      <c r="E98" s="140"/>
      <c r="F98" s="102" t="s">
        <v>182</v>
      </c>
      <c r="G98" s="102"/>
      <c r="H98" s="64"/>
    </row>
    <row r="99" spans="2:8" ht="22.5" x14ac:dyDescent="0.55000000000000004">
      <c r="B99" s="133"/>
      <c r="C99" s="139"/>
      <c r="D99" s="140"/>
      <c r="E99" s="140"/>
      <c r="F99" s="102"/>
      <c r="G99" s="102"/>
      <c r="H99" s="64"/>
    </row>
    <row r="100" spans="2:8" ht="23" thickBot="1" x14ac:dyDescent="0.6">
      <c r="B100" s="134"/>
      <c r="C100" s="142"/>
      <c r="D100" s="143"/>
      <c r="E100" s="143"/>
      <c r="F100" s="103"/>
      <c r="G100" s="103"/>
      <c r="H100" s="65"/>
    </row>
    <row r="101" spans="2:8" ht="22.5" x14ac:dyDescent="0.55000000000000004">
      <c r="B101" s="133" t="s">
        <v>194</v>
      </c>
      <c r="C101" s="146" t="s">
        <v>88</v>
      </c>
      <c r="D101" s="140"/>
      <c r="E101" s="140"/>
      <c r="F101" s="124"/>
      <c r="G101" s="124"/>
      <c r="H101" s="63"/>
    </row>
    <row r="102" spans="2:8" ht="22.5" x14ac:dyDescent="0.55000000000000004">
      <c r="B102" s="133"/>
      <c r="C102" s="139"/>
      <c r="D102" s="140"/>
      <c r="E102" s="140"/>
      <c r="F102" s="102" t="s">
        <v>182</v>
      </c>
      <c r="G102" s="102"/>
      <c r="H102" s="64"/>
    </row>
    <row r="103" spans="2:8" ht="22.5" x14ac:dyDescent="0.55000000000000004">
      <c r="B103" s="133"/>
      <c r="C103" s="139"/>
      <c r="D103" s="140"/>
      <c r="E103" s="140"/>
      <c r="F103" s="102"/>
      <c r="G103" s="102"/>
      <c r="H103" s="64"/>
    </row>
    <row r="104" spans="2:8" ht="23" thickBot="1" x14ac:dyDescent="0.6">
      <c r="B104" s="134"/>
      <c r="C104" s="142"/>
      <c r="D104" s="143"/>
      <c r="E104" s="143"/>
      <c r="F104" s="103"/>
      <c r="G104" s="103"/>
      <c r="H104" s="65"/>
    </row>
    <row r="105" spans="2:8" ht="22.5" x14ac:dyDescent="0.55000000000000004">
      <c r="B105" s="133" t="s">
        <v>196</v>
      </c>
      <c r="C105" s="139" t="s">
        <v>60</v>
      </c>
      <c r="D105" s="140"/>
      <c r="E105" s="140"/>
      <c r="F105" s="124"/>
      <c r="G105" s="124"/>
      <c r="H105" s="63"/>
    </row>
    <row r="106" spans="2:8" ht="22.5" x14ac:dyDescent="0.55000000000000004">
      <c r="B106" s="133"/>
      <c r="C106" s="139"/>
      <c r="D106" s="140"/>
      <c r="E106" s="140"/>
      <c r="F106" s="102" t="s">
        <v>182</v>
      </c>
      <c r="G106" s="102"/>
      <c r="H106" s="64"/>
    </row>
    <row r="107" spans="2:8" ht="22.5" x14ac:dyDescent="0.55000000000000004">
      <c r="B107" s="133"/>
      <c r="C107" s="139"/>
      <c r="D107" s="140"/>
      <c r="E107" s="140"/>
      <c r="F107" s="102"/>
      <c r="G107" s="102"/>
      <c r="H107" s="64"/>
    </row>
    <row r="108" spans="2:8" ht="23" thickBot="1" x14ac:dyDescent="0.6">
      <c r="B108" s="134"/>
      <c r="C108" s="142"/>
      <c r="D108" s="143"/>
      <c r="E108" s="143"/>
      <c r="F108" s="103"/>
      <c r="G108" s="103"/>
      <c r="H108" s="65"/>
    </row>
    <row r="109" spans="2:8" ht="22.5" x14ac:dyDescent="0.55000000000000004">
      <c r="B109" s="133" t="s">
        <v>198</v>
      </c>
      <c r="C109" s="139" t="s">
        <v>61</v>
      </c>
      <c r="D109" s="140"/>
      <c r="E109" s="140"/>
      <c r="F109" s="124"/>
      <c r="G109" s="124"/>
      <c r="H109" s="63"/>
    </row>
    <row r="110" spans="2:8" ht="22.5" x14ac:dyDescent="0.55000000000000004">
      <c r="B110" s="133"/>
      <c r="C110" s="139"/>
      <c r="D110" s="140"/>
      <c r="E110" s="140"/>
      <c r="F110" s="102" t="s">
        <v>160</v>
      </c>
      <c r="G110" s="102"/>
      <c r="H110" s="64"/>
    </row>
    <row r="111" spans="2:8" ht="22.5" x14ac:dyDescent="0.55000000000000004">
      <c r="B111" s="133"/>
      <c r="C111" s="139"/>
      <c r="D111" s="140"/>
      <c r="E111" s="140"/>
      <c r="F111" s="102"/>
      <c r="G111" s="102"/>
      <c r="H111" s="64"/>
    </row>
    <row r="112" spans="2:8" ht="22.5" x14ac:dyDescent="0.55000000000000004">
      <c r="B112" s="147"/>
      <c r="C112" s="148"/>
      <c r="D112" s="149"/>
      <c r="E112" s="149"/>
      <c r="F112" s="106"/>
      <c r="G112" s="106"/>
      <c r="H112" s="116"/>
    </row>
  </sheetData>
  <mergeCells count="59">
    <mergeCell ref="B93:B96"/>
    <mergeCell ref="C93:E96"/>
    <mergeCell ref="B81:B84"/>
    <mergeCell ref="C81:E84"/>
    <mergeCell ref="B85:B88"/>
    <mergeCell ref="C85:E88"/>
    <mergeCell ref="B89:B92"/>
    <mergeCell ref="C89:E92"/>
    <mergeCell ref="B69:B72"/>
    <mergeCell ref="C69:E72"/>
    <mergeCell ref="B73:B76"/>
    <mergeCell ref="C73:E76"/>
    <mergeCell ref="B77:B80"/>
    <mergeCell ref="C77:E80"/>
    <mergeCell ref="B57:B60"/>
    <mergeCell ref="C57:E60"/>
    <mergeCell ref="B61:B64"/>
    <mergeCell ref="C61:E64"/>
    <mergeCell ref="B65:B68"/>
    <mergeCell ref="C65:E68"/>
    <mergeCell ref="B45:B48"/>
    <mergeCell ref="C45:E48"/>
    <mergeCell ref="B49:B52"/>
    <mergeCell ref="C49:E52"/>
    <mergeCell ref="B53:B56"/>
    <mergeCell ref="C53:E56"/>
    <mergeCell ref="B34:B37"/>
    <mergeCell ref="C34:E37"/>
    <mergeCell ref="B38:B40"/>
    <mergeCell ref="C38:E40"/>
    <mergeCell ref="B41:B44"/>
    <mergeCell ref="C41:E44"/>
    <mergeCell ref="B22:B25"/>
    <mergeCell ref="C22:E25"/>
    <mergeCell ref="B26:B29"/>
    <mergeCell ref="C26:E29"/>
    <mergeCell ref="B30:B33"/>
    <mergeCell ref="C30:E33"/>
    <mergeCell ref="B19:B21"/>
    <mergeCell ref="C19:E21"/>
    <mergeCell ref="B2:I2"/>
    <mergeCell ref="J2:M2"/>
    <mergeCell ref="B4:U4"/>
    <mergeCell ref="B5:U5"/>
    <mergeCell ref="C7:E7"/>
    <mergeCell ref="C8:E8"/>
    <mergeCell ref="B9:U9"/>
    <mergeCell ref="B11:U11"/>
    <mergeCell ref="B14:H14"/>
    <mergeCell ref="F17:G17"/>
    <mergeCell ref="C18:E18"/>
    <mergeCell ref="B109:B112"/>
    <mergeCell ref="C109:E112"/>
    <mergeCell ref="B97:B100"/>
    <mergeCell ref="C97:E100"/>
    <mergeCell ref="B101:B104"/>
    <mergeCell ref="C101:E104"/>
    <mergeCell ref="B105:B108"/>
    <mergeCell ref="C105:E108"/>
  </mergeCells>
  <phoneticPr fontId="1"/>
  <printOptions horizontalCentered="1"/>
  <pageMargins left="0" right="0" top="0.74803149606299213"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演習の趣旨と利用方法</vt:lpstr>
      <vt:lpstr>A_EXCEL予算実務→</vt:lpstr>
      <vt:lpstr>A①_システム開発本部_入力</vt:lpstr>
      <vt:lpstr>A②_出力</vt:lpstr>
      <vt:lpstr>B_予算会計実務</vt:lpstr>
      <vt:lpstr>B①_システム開発本部入力</vt:lpstr>
      <vt:lpstr>B②_自動予算仕訳</vt:lpstr>
      <vt:lpstr>A①_システム開発本部_入力!Print_Area</vt:lpstr>
      <vt:lpstr>A②_出力!Print_Area</vt:lpstr>
      <vt:lpstr>B①_システム開発本部入力!Print_Area</vt:lpstr>
      <vt:lpstr>B②_自動予算仕訳!Print_Area</vt:lpstr>
      <vt:lpstr>演習の趣旨と利用方法!Print_Area</vt:lpstr>
      <vt:lpstr>A①_システム開発本部_入力!Print_Titles</vt:lpstr>
      <vt:lpstr>B①_システム開発本部入力!Print_Titles</vt:lpstr>
      <vt:lpstr>B②_自動予算仕訳!Print_Titles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2022-07-28T06:51:20Z</cp:lastPrinted>
  <dcterms:created xsi:type="dcterms:W3CDTF">2021-09-20T04:00:10Z</dcterms:created>
  <dcterms:modified xsi:type="dcterms:W3CDTF">2022-07-28T08:35:47Z</dcterms:modified>
</cp:coreProperties>
</file>